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g_g1_lokalno\racunovodstvo\1. FINANCIJSKO_RACUNOVODSTVENI_ODJEL\IZVJEŠTAJ O TRANSPARENTNOSTI\2026\02.2026\"/>
    </mc:Choice>
  </mc:AlternateContent>
  <xr:revisionPtr revIDLastSave="0" documentId="13_ncr:1_{8FE0C021-0FF4-480B-BA8F-5D3DDD71E481}" xr6:coauthVersionLast="47" xr6:coauthVersionMax="47" xr10:uidLastSave="{00000000-0000-0000-0000-000000000000}"/>
  <bookViews>
    <workbookView xWindow="-120" yWindow="-120" windowWidth="29040" windowHeight="15720" xr2:uid="{8EEFC72A-25F7-4162-9939-132277C170AF}"/>
  </bookViews>
  <sheets>
    <sheet name="02.2026 " sheetId="1" r:id="rId1"/>
  </sheets>
  <definedNames>
    <definedName name="_xlnm._FilterDatabase" localSheetId="0" hidden="1">'02.2026 '!$A$10:$G$293</definedName>
    <definedName name="_xlnm.Print_Area" localSheetId="0">'02.2026 '!$A$1:$G$325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8" i="1" l="1"/>
  <c r="E293" i="1"/>
  <c r="E323" i="1" l="1"/>
  <c r="E315" i="1"/>
  <c r="E309" i="1"/>
  <c r="E305" i="1"/>
  <c r="E301" i="1"/>
  <c r="E310" i="1" s="1"/>
  <c r="E282" i="1"/>
  <c r="E279" i="1"/>
  <c r="E280" i="1" s="1"/>
  <c r="E278" i="1"/>
  <c r="E276" i="1"/>
  <c r="E273" i="1"/>
  <c r="E274" i="1" s="1"/>
  <c r="E272" i="1"/>
  <c r="E270" i="1"/>
  <c r="E267" i="1"/>
  <c r="E268" i="1" s="1"/>
  <c r="E265" i="1"/>
  <c r="E266" i="1" s="1"/>
  <c r="E264" i="1"/>
  <c r="E262" i="1"/>
  <c r="E260" i="1"/>
  <c r="E258" i="1"/>
  <c r="E255" i="1"/>
  <c r="E256" i="1" s="1"/>
  <c r="E254" i="1"/>
  <c r="E252" i="1"/>
  <c r="E250" i="1"/>
  <c r="E248" i="1"/>
  <c r="E246" i="1"/>
  <c r="E244" i="1"/>
  <c r="E226" i="1"/>
  <c r="E208" i="1"/>
  <c r="E206" i="1"/>
  <c r="E193" i="1"/>
  <c r="E181" i="1"/>
  <c r="E169" i="1"/>
  <c r="E153" i="1"/>
  <c r="E143" i="1"/>
  <c r="E135" i="1"/>
  <c r="E122" i="1"/>
  <c r="E116" i="1"/>
  <c r="E96" i="1"/>
  <c r="E55" i="1"/>
  <c r="E53" i="1"/>
  <c r="E51" i="1"/>
  <c r="E49" i="1"/>
  <c r="E38" i="1"/>
  <c r="E35" i="1"/>
  <c r="E26" i="1"/>
  <c r="E24" i="1"/>
  <c r="E21" i="1"/>
  <c r="E19" i="1"/>
  <c r="E17" i="1"/>
  <c r="E15" i="1"/>
  <c r="E12" i="1"/>
  <c r="E283" i="1" s="1"/>
  <c r="E325" i="1" l="1"/>
</calcChain>
</file>

<file path=xl/sharedStrings.xml><?xml version="1.0" encoding="utf-8"?>
<sst xmlns="http://schemas.openxmlformats.org/spreadsheetml/2006/main" count="1057" uniqueCount="342">
  <si>
    <t>Hrvatski restauratorski zavod</t>
  </si>
  <si>
    <t>RKP 22339</t>
  </si>
  <si>
    <t>Zagreb</t>
  </si>
  <si>
    <t>PP</t>
  </si>
  <si>
    <t>NAZIV PRIMATELJA</t>
  </si>
  <si>
    <t>OIB PRIMATELJA</t>
  </si>
  <si>
    <t>MJESTO</t>
  </si>
  <si>
    <t>IZNOS</t>
  </si>
  <si>
    <t>KONTO</t>
  </si>
  <si>
    <t>OPIS IZDATKA</t>
  </si>
  <si>
    <t>UDRUGA RAČUNOVOĐA I FINANCIJSKIH DJELATNIKA ZAGREB</t>
  </si>
  <si>
    <t>09248242550</t>
  </si>
  <si>
    <t>ZAGREB</t>
  </si>
  <si>
    <t>Članarine i norme</t>
  </si>
  <si>
    <t/>
  </si>
  <si>
    <t>*Ukupno</t>
  </si>
  <si>
    <t>HP-HRVATSKA POŠTA d.d.</t>
  </si>
  <si>
    <t>87311810356</t>
  </si>
  <si>
    <t>Uredski materijal i ostali materijalni rashodi</t>
  </si>
  <si>
    <t>Usluge telefona, interneta, pošte i prijevoza</t>
  </si>
  <si>
    <t>Z-EL d.o.o.</t>
  </si>
  <si>
    <t>11374156664</t>
  </si>
  <si>
    <t>Materijal i dijelovi za tekuće i investicijsko održavanje</t>
  </si>
  <si>
    <t>EMA d.o.o.</t>
  </si>
  <si>
    <t>22949834128</t>
  </si>
  <si>
    <t>Usluge tekućeg i investicijskog održavanja</t>
  </si>
  <si>
    <t>ČISTOĆA d.o.o.</t>
  </si>
  <si>
    <t>16912997621</t>
  </si>
  <si>
    <t>DUBROVNIK</t>
  </si>
  <si>
    <t>Komunalne usluge</t>
  </si>
  <si>
    <t>BAUHAUS-ZAGREB d.d.</t>
  </si>
  <si>
    <t>71642207963</t>
  </si>
  <si>
    <t>KRŠĆANSKA SADAŠNJOST d.o.o.</t>
  </si>
  <si>
    <t>79817762581</t>
  </si>
  <si>
    <t>KODAK CENTAR d.o.o.</t>
  </si>
  <si>
    <t>56307720607</t>
  </si>
  <si>
    <t>OMEGA, PROIZVODNJA OPRUGA, VL. TEUFIK ŠEĆERKADIĆ</t>
  </si>
  <si>
    <t>43455631887</t>
  </si>
  <si>
    <t>Materijal i sirovine</t>
  </si>
  <si>
    <t>AKD - ZAŠTITA d.o.o.</t>
  </si>
  <si>
    <t>09253797076</t>
  </si>
  <si>
    <t>Ostale usluge</t>
  </si>
  <si>
    <t>INA INDUSTRIJA NAFTE d.d.</t>
  </si>
  <si>
    <t>27759560625</t>
  </si>
  <si>
    <t>Energija</t>
  </si>
  <si>
    <t>HEP-TOPLINARSTVO d.o.o.</t>
  </si>
  <si>
    <t>Zatezne kamate</t>
  </si>
  <si>
    <t>BELVEDER d.o.o.</t>
  </si>
  <si>
    <t>06779162480</t>
  </si>
  <si>
    <t>RIJEKA</t>
  </si>
  <si>
    <t>HOTELI ZADAR</t>
  </si>
  <si>
    <t>40699482950</t>
  </si>
  <si>
    <t>ZADAR</t>
  </si>
  <si>
    <t>Službena putovanja</t>
  </si>
  <si>
    <t>LUKOM d.o.o.</t>
  </si>
  <si>
    <t>29732862130</t>
  </si>
  <si>
    <t>LUDBREG</t>
  </si>
  <si>
    <t>06531901714</t>
  </si>
  <si>
    <t>UNIKOM d.o.o.</t>
  </si>
  <si>
    <t>07507345484</t>
  </si>
  <si>
    <t>OSIJEK</t>
  </si>
  <si>
    <t>IDEF d.o.o.</t>
  </si>
  <si>
    <t>16571759047</t>
  </si>
  <si>
    <t>DR. ETLINGER</t>
  </si>
  <si>
    <t>17221338662</t>
  </si>
  <si>
    <t>UPI-2M PLUS</t>
  </si>
  <si>
    <t>94443043935</t>
  </si>
  <si>
    <t>GRADSKI URED ZA OBNOVU,IZGRADNJU,PROSTORNO UREĐENJE,GRADITELJSTVO,K.P. I PROMET</t>
  </si>
  <si>
    <t>PULA HERCULANEA d.o.o.</t>
  </si>
  <si>
    <t>11294943436</t>
  </si>
  <si>
    <t>PULA</t>
  </si>
  <si>
    <t>PEVEX d.d.</t>
  </si>
  <si>
    <t>73660371074</t>
  </si>
  <si>
    <t>SESVETE</t>
  </si>
  <si>
    <t>CROATIA OSIGURANJE d.d.</t>
  </si>
  <si>
    <t>26187994862</t>
  </si>
  <si>
    <t>Premije osiguranja</t>
  </si>
  <si>
    <t>AUTOCENTAR AGRAM d.d.</t>
  </si>
  <si>
    <t>03785720358</t>
  </si>
  <si>
    <t>STUDENTSKI CENTAR PULA</t>
  </si>
  <si>
    <t>63288148995</t>
  </si>
  <si>
    <t>Intelektualne i osobne usluge</t>
  </si>
  <si>
    <t>FERING FIT d.o.o.</t>
  </si>
  <si>
    <t>18019882152</t>
  </si>
  <si>
    <t>Hrvatski Telekom d.d.</t>
  </si>
  <si>
    <t>81793146560</t>
  </si>
  <si>
    <t>NARODNE NOVINE d.d.</t>
  </si>
  <si>
    <t>64546066176</t>
  </si>
  <si>
    <t>INSTALATER</t>
  </si>
  <si>
    <t>43934254573</t>
  </si>
  <si>
    <t>SPLIT</t>
  </si>
  <si>
    <t>PRESSCUT d.o.o.</t>
  </si>
  <si>
    <t>34672089688</t>
  </si>
  <si>
    <t>VIVA INFO d.o.o.</t>
  </si>
  <si>
    <t>22361751585</t>
  </si>
  <si>
    <t>Računalne usluge</t>
  </si>
  <si>
    <t>HEP OPSKRBA d.o.o.</t>
  </si>
  <si>
    <t>63073332379</t>
  </si>
  <si>
    <t>FINANCIJSKA AGENCIJA</t>
  </si>
  <si>
    <t>85821130368</t>
  </si>
  <si>
    <t>Bankarske usluge i usluge platnog prometa</t>
  </si>
  <si>
    <t>JADRANKA HOTELI</t>
  </si>
  <si>
    <t>25295166877</t>
  </si>
  <si>
    <t>MALI LOŠINJ</t>
  </si>
  <si>
    <t>UNA - OBRT ZA UGOSTITELJSTVO I USLUGE</t>
  </si>
  <si>
    <t>61094951289</t>
  </si>
  <si>
    <t>STROJOPROMET-ZAGREB d.o.o.</t>
  </si>
  <si>
    <t>97994010225</t>
  </si>
  <si>
    <t>ŠENKOVEC</t>
  </si>
  <si>
    <t>AUTOZUBAK / ZUBAK GRUPA d.o.o.</t>
  </si>
  <si>
    <t>39135989747</t>
  </si>
  <si>
    <t>VELIKA GORICA</t>
  </si>
  <si>
    <t>HEP-TOPLINARSTVO d.o.o.POGON OSIJEK</t>
  </si>
  <si>
    <t>15907062900</t>
  </si>
  <si>
    <t>VULKAL d.o.o.</t>
  </si>
  <si>
    <t>90439696130</t>
  </si>
  <si>
    <t>Zakupnine i najamnine</t>
  </si>
  <si>
    <t>VODOVOD I ODVODNJA d.o.o.</t>
  </si>
  <si>
    <t>26251326399</t>
  </si>
  <si>
    <t>ŠIBENIK</t>
  </si>
  <si>
    <t>ČISTOĆA  d.o.o.</t>
  </si>
  <si>
    <t>38812451417</t>
  </si>
  <si>
    <t>INPRO d.o.o.</t>
  </si>
  <si>
    <t>79178903202</t>
  </si>
  <si>
    <t>ČAKOVEC</t>
  </si>
  <si>
    <t>ZAVOD ZA STANOVANJE d.o.o.</t>
  </si>
  <si>
    <t>00505486048</t>
  </si>
  <si>
    <t>ELEKTROINSTALATER MILJENKO PERIČKI</t>
  </si>
  <si>
    <t>75934167656</t>
  </si>
  <si>
    <t>FTG DISTRIBUCIJA d.o.o.</t>
  </si>
  <si>
    <t>66830546104</t>
  </si>
  <si>
    <t>PLINKO KS2 ENGINEERING AND DESIGN D.O.O.</t>
  </si>
  <si>
    <t>45352680942</t>
  </si>
  <si>
    <t>CENTRE INTERNATIONAL D ETUDE DES TEXTILES ANCINES</t>
  </si>
  <si>
    <t>0000</t>
  </si>
  <si>
    <t>LYON</t>
  </si>
  <si>
    <t>USTANOVA ZA ZDRAVSTVENU SKRB PERIODIKA</t>
  </si>
  <si>
    <t>95062951400</t>
  </si>
  <si>
    <t>Zdravstvene i veterinarske usluge</t>
  </si>
  <si>
    <t>VODOOPSKRBA I ODVODNJA d.o.o.</t>
  </si>
  <si>
    <t>83416546499</t>
  </si>
  <si>
    <t>OTIS DIZALA d.o.o.</t>
  </si>
  <si>
    <t>76080865307</t>
  </si>
  <si>
    <t>ALTIUM INTERNATIONAL D.O.O.</t>
  </si>
  <si>
    <t>18966227376</t>
  </si>
  <si>
    <t>DUB-ING FLIES k.d.</t>
  </si>
  <si>
    <t>THE QUEEN'S UNIVERSITY OF BELFAST</t>
  </si>
  <si>
    <t>GB254799511</t>
  </si>
  <si>
    <t>BELFAST, NORTHERN IRELAND</t>
  </si>
  <si>
    <t xml:space="preserve"> SIGURNOST -SERVIS I PRODAJA VATROGASNE OPREME, BOŽIDAR HORVAT</t>
  </si>
  <si>
    <t>21860479566</t>
  </si>
  <si>
    <t>ZAGREBPETROL d.o.o.</t>
  </si>
  <si>
    <t>04289142943</t>
  </si>
  <si>
    <t>DELTRON d.o.o.</t>
  </si>
  <si>
    <t>36118056137</t>
  </si>
  <si>
    <t>SOLLICITUDO d.o.o.</t>
  </si>
  <si>
    <t>50812456133</t>
  </si>
  <si>
    <t>NACIONALNA I SVEUČILIŠNA KNJIŽNICA U ZAGREBU</t>
  </si>
  <si>
    <t>84838770814</t>
  </si>
  <si>
    <t>FERO-TERM</t>
  </si>
  <si>
    <t>69638067216</t>
  </si>
  <si>
    <t>GORNJI STUPNIK</t>
  </si>
  <si>
    <t>PRO AUTOMATIKA d.o.o.</t>
  </si>
  <si>
    <t>87357644223</t>
  </si>
  <si>
    <t>INTRADOS PROJEKT d.o.o.</t>
  </si>
  <si>
    <t>090481313264</t>
  </si>
  <si>
    <t>P&amp;F ZAŠTITA d.o.o.</t>
  </si>
  <si>
    <t>95517402410</t>
  </si>
  <si>
    <t>MEĐIMURJE-PLIN d.o.o.</t>
  </si>
  <si>
    <t>29035933600</t>
  </si>
  <si>
    <t>ADRIA MONS SERVICES d.o.o.</t>
  </si>
  <si>
    <t>54127426260</t>
  </si>
  <si>
    <t>STUDENTSKI CENTAR U ZAGREBU</t>
  </si>
  <si>
    <t>22597784145</t>
  </si>
  <si>
    <t>GLOBTOUR EVENT d.o.o.</t>
  </si>
  <si>
    <t>A1 HRVATSKA d.o.o.</t>
  </si>
  <si>
    <t>29524210204</t>
  </si>
  <si>
    <t>KREATIVNI ODJEL</t>
  </si>
  <si>
    <t>77441978080</t>
  </si>
  <si>
    <t>IADA</t>
  </si>
  <si>
    <t>DE308095520</t>
  </si>
  <si>
    <t>GOTTINGEN</t>
  </si>
  <si>
    <t>VODOVOD-OSIJEK d.o.o.</t>
  </si>
  <si>
    <t>43654507669</t>
  </si>
  <si>
    <t>HEP ELEKTRA d.o.o.</t>
  </si>
  <si>
    <t>43965974818</t>
  </si>
  <si>
    <t>VARKOM d.d.</t>
  </si>
  <si>
    <t>39048902955</t>
  </si>
  <si>
    <t>VARAŽDIN</t>
  </si>
  <si>
    <t>ŽIVA VODA d.o.o.</t>
  </si>
  <si>
    <t>86255713939</t>
  </si>
  <si>
    <t>VODOVOD PULA d.o.o.</t>
  </si>
  <si>
    <t>19798348108</t>
  </si>
  <si>
    <t>VODOVOD DUBROVNIK d.o.o.</t>
  </si>
  <si>
    <t>00862047577</t>
  </si>
  <si>
    <t>ZAGREBAČKI HOLDING-PODRUŽNICA ČISTOĆA d.o.o.</t>
  </si>
  <si>
    <t>85584865987</t>
  </si>
  <si>
    <t>SERVIS PERKOVIĆ d.o.o.</t>
  </si>
  <si>
    <t>58187157652</t>
  </si>
  <si>
    <t>JABLANOVEC (GRAD )ZAPREŠIĆ</t>
  </si>
  <si>
    <t>GRADSKO STAMBENO KOMUNALNO GOSPODARSTVO d.o.o.</t>
  </si>
  <si>
    <t>03744272526</t>
  </si>
  <si>
    <t>EVOCATIVE d.o.o.</t>
  </si>
  <si>
    <t>08546432023</t>
  </si>
  <si>
    <t>PROPRINT d.o.o.</t>
  </si>
  <si>
    <t>72612732139</t>
  </si>
  <si>
    <t>LAV SERVIS ZADAR d.o.o.</t>
  </si>
  <si>
    <t>04975586013</t>
  </si>
  <si>
    <t>PRIMULA COMPANY d.o.o.</t>
  </si>
  <si>
    <t>57606909020</t>
  </si>
  <si>
    <t>SOLIN</t>
  </si>
  <si>
    <t>JAVNI BILJEŽNIK TOMISLAV ŽABEK</t>
  </si>
  <si>
    <t>85423465677</t>
  </si>
  <si>
    <t>Ostala prava</t>
  </si>
  <si>
    <t>ZAGREBAČKI ELEKTRIČNI TRAMVAJ d.o.o.</t>
  </si>
  <si>
    <t>Naknade za prijevoz, za rad na terenu i odvojeni život</t>
  </si>
  <si>
    <t>BEMA ITS d.o.o.</t>
  </si>
  <si>
    <t>SI29425905</t>
  </si>
  <si>
    <t>LJUBLJANA</t>
  </si>
  <si>
    <t xml:space="preserve"> DIGIS  PROIZVODNJA I TRGOVINA ,DRAŽEN JAKIČIĆ</t>
  </si>
  <si>
    <t>07062289382</t>
  </si>
  <si>
    <t>VELIKA MLAKA</t>
  </si>
  <si>
    <t>Prijevozna sredstva u cestovnom prometu</t>
  </si>
  <si>
    <t>KRMEK d.o.o.</t>
  </si>
  <si>
    <t>44822481173</t>
  </si>
  <si>
    <t>VMV SZABO d.o.o.</t>
  </si>
  <si>
    <t>17695528532</t>
  </si>
  <si>
    <t>NOVI ZAGREB</t>
  </si>
  <si>
    <t>FOREMAN GROUP d.o.o.</t>
  </si>
  <si>
    <t>04807307105</t>
  </si>
  <si>
    <t>SPLITSKO-MAKARSKA NADBISKUPIJA</t>
  </si>
  <si>
    <t>49607807960</t>
  </si>
  <si>
    <t>VATROGASNA ZAJEDNICA ZAGREBAČKE ŽUPANIJE</t>
  </si>
  <si>
    <t>HRVATSKA POŠTANSKA BANKA d.d.</t>
  </si>
  <si>
    <t>87939104217</t>
  </si>
  <si>
    <t>PROBE D.O.O.</t>
  </si>
  <si>
    <t>43278064772</t>
  </si>
  <si>
    <t>OPTIKA KABEL TV d.o.o.</t>
  </si>
  <si>
    <t>50999639699</t>
  </si>
  <si>
    <t>ZAPREŠIĆ</t>
  </si>
  <si>
    <t>hYperSEC j.d.o.o.</t>
  </si>
  <si>
    <t>67050779157</t>
  </si>
  <si>
    <t>SVETA NEDELJA</t>
  </si>
  <si>
    <t>KONTURA d.o.o.</t>
  </si>
  <si>
    <t>10781059105</t>
  </si>
  <si>
    <t>VATEL SERVISI d.o.o.</t>
  </si>
  <si>
    <t>13797891015</t>
  </si>
  <si>
    <t>FRANCK d.d.</t>
  </si>
  <si>
    <t>07676693758</t>
  </si>
  <si>
    <t>Reprezentacija</t>
  </si>
  <si>
    <t>ISKOP, OBRT ZA ZEMLJANE RADOVE</t>
  </si>
  <si>
    <t>86268106108</t>
  </si>
  <si>
    <t>ŽMINJ</t>
  </si>
  <si>
    <t>ORCUS PLUS D.O.O.</t>
  </si>
  <si>
    <t>ČAVLE</t>
  </si>
  <si>
    <t>VETERINARSKA AMBULANTA BOKANJAC D.O.O.</t>
  </si>
  <si>
    <t>37738472811</t>
  </si>
  <si>
    <t>LIVAJA OBRT ZA ČIŠĆENJE, VL. BRUNOSLAV LIVAJA</t>
  </si>
  <si>
    <t>82906643632</t>
  </si>
  <si>
    <t>CESMAR7 A.P.S. CENTRO PER LO STUDIO DEI MATERIALI PER IL RESTAURO 7</t>
  </si>
  <si>
    <t>IT03720090285</t>
  </si>
  <si>
    <t>REGGIO EMILIA</t>
  </si>
  <si>
    <t>Stručno usavršavanje zaposlenika</t>
  </si>
  <si>
    <t>NOWARENT, PUTNIČKA AGENCIJA</t>
  </si>
  <si>
    <t>03084109638</t>
  </si>
  <si>
    <t>ROVINJ</t>
  </si>
  <si>
    <t>HP DUGA D.O.O.</t>
  </si>
  <si>
    <t>87246357068</t>
  </si>
  <si>
    <t>POREČ</t>
  </si>
  <si>
    <t>DEMIT d.o.o.</t>
  </si>
  <si>
    <t>12762012664</t>
  </si>
  <si>
    <t>DUGO SELO</t>
  </si>
  <si>
    <t>AUTOKUĆA BAOTIĆ d.o.o.</t>
  </si>
  <si>
    <t>86807475866</t>
  </si>
  <si>
    <t>HOTEL LERO d.d.</t>
  </si>
  <si>
    <t>97744396969</t>
  </si>
  <si>
    <t xml:space="preserve">PORSCHE INTER AUTO d.o.o. </t>
  </si>
  <si>
    <t>Obveze za jamčevne pologe</t>
  </si>
  <si>
    <t xml:space="preserve">P.S.C. ZAGREB d.o.o. </t>
  </si>
  <si>
    <t xml:space="preserve">SIGURNOST d.o.o. </t>
  </si>
  <si>
    <t>ARHEO TECH d.o.o.</t>
  </si>
  <si>
    <t>DRAGANIĆ</t>
  </si>
  <si>
    <t>GRAD DUBROVNIK</t>
  </si>
  <si>
    <t>GRAD SPLIT</t>
  </si>
  <si>
    <t>GRAD ZADAR</t>
  </si>
  <si>
    <t>09933651854</t>
  </si>
  <si>
    <t xml:space="preserve">HEP ELEKTRA d.o.o. </t>
  </si>
  <si>
    <t>HRVATSKA RADIOTELEVIZIJA</t>
  </si>
  <si>
    <t>Pristojbe i naknade</t>
  </si>
  <si>
    <t>HRVATSKI ZAVOD ZA NORME</t>
  </si>
  <si>
    <t xml:space="preserve">LAV ZAŠTITA d.o.o. , </t>
  </si>
  <si>
    <t xml:space="preserve">MAINTENANCE d.o.o. </t>
  </si>
  <si>
    <t>BELFAST, N. IRELAND</t>
  </si>
  <si>
    <t>VODOVOD d.o.o.</t>
  </si>
  <si>
    <t>Sitni inventar i autogume</t>
  </si>
  <si>
    <t>ZELENI GRAD ŠIBENIK</t>
  </si>
  <si>
    <t>Ukupno isplaćeno dobavljačima</t>
  </si>
  <si>
    <t xml:space="preserve">Plaćanje po predračunima </t>
  </si>
  <si>
    <t>CATARI INDUSTRIA S.A.</t>
  </si>
  <si>
    <t>PT501761721</t>
  </si>
  <si>
    <t>VALE DE CAMBRA</t>
  </si>
  <si>
    <t>HRVATSKE AUTOCESTE d.o.o.</t>
  </si>
  <si>
    <t>57500462912</t>
  </si>
  <si>
    <t>PRIVATNI IZNAJMLJIVAČ DRAGAN PAMIĆ</t>
  </si>
  <si>
    <t>70156558277</t>
  </si>
  <si>
    <t>ZADAR GRADNJA- HOTEL BASTION</t>
  </si>
  <si>
    <t>71034205256</t>
  </si>
  <si>
    <t>OSTERREICHISCHE GESELLSCHAFT FURMITTELALTER-UND NEUZEITARCHAOLOGIE</t>
  </si>
  <si>
    <t>-</t>
  </si>
  <si>
    <t>WIEN</t>
  </si>
  <si>
    <t>HANSA-FLEX CROATIA d.o.o.</t>
  </si>
  <si>
    <t>60365429880</t>
  </si>
  <si>
    <t>Ukupno plaćanje po predračunima</t>
  </si>
  <si>
    <t>Državni proračun Republike Hrvatske</t>
  </si>
  <si>
    <t xml:space="preserve">Obveza za porez na dodanu vrijednost. Obračun PDV-a za  nabavljena dobra i usluge iz inozemstva </t>
  </si>
  <si>
    <t>Ukupno Državni proračun Republike Hrvatske</t>
  </si>
  <si>
    <t>Isplate zaposlenicima Hrvatskog restauratorskog zavoda</t>
  </si>
  <si>
    <t xml:space="preserve"> Službena putovanja</t>
  </si>
  <si>
    <t xml:space="preserve"> Službena putovanja - akontacije</t>
  </si>
  <si>
    <t>Naknade troškova službenog puta</t>
  </si>
  <si>
    <t>Plaće za zaposlene</t>
  </si>
  <si>
    <t>Doprinos na bruto MIO (benif.staž)</t>
  </si>
  <si>
    <t>Doprinos na bruto (zdravstvo)</t>
  </si>
  <si>
    <t>Naknada za prijevoz na posao i s posla</t>
  </si>
  <si>
    <t>Ostali rashodi za zaposlene</t>
  </si>
  <si>
    <t>Ukupno isplate zaposlenicima Hrvatskog restauratorskog zavoda</t>
  </si>
  <si>
    <t>Isplate autorskih i ugovora o djelu</t>
  </si>
  <si>
    <t>MUSTAČEK-BUDICIN MADDALENA</t>
  </si>
  <si>
    <t>Intelektualne i osobne usluge-bruto</t>
  </si>
  <si>
    <t>FRANETOVIĆ DORA</t>
  </si>
  <si>
    <t>Ukupno isplate autorskih i ugovora o djelu</t>
  </si>
  <si>
    <t>Isplate naknada za rad predstavničkih i izvršnih tijela, povjerenstava i slično</t>
  </si>
  <si>
    <t>BENCE KATARINA</t>
  </si>
  <si>
    <t>Naknade za rad predstavničkih i izvršnih tijela, povjerenstava i slično-bruto</t>
  </si>
  <si>
    <t>ČAMBER IVAN</t>
  </si>
  <si>
    <t>IVIĆ VINKO</t>
  </si>
  <si>
    <t>MIKEC MARICA</t>
  </si>
  <si>
    <t>SAMBOLIĆ IVANA</t>
  </si>
  <si>
    <t>Ukupno isplate naknada za rad predstavničkih i izvršnih tijela, povjerenstava i slično</t>
  </si>
  <si>
    <t xml:space="preserve">SVEUKUPNO
</t>
  </si>
  <si>
    <t>INFORMACIJA O TROŠENJU SREDSTAVA ZA VELJAČU 2026. GODINE</t>
  </si>
  <si>
    <t>Potraživanja za predujmove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</si>
</sst>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/>
    <xf numFmtId="4" fontId="0" fillId="2" borderId="0" xfId="0" applyNumberFormat="1" applyFill="1"/>
    <xf numFmtId="43" fontId="0" fillId="0" borderId="0" xfId="1" applyFont="1" applyFill="1"/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wrapText="1"/>
    </xf>
    <xf numFmtId="4" fontId="0" fillId="0" borderId="2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left" wrapText="1"/>
    </xf>
    <xf numFmtId="49" fontId="0" fillId="0" borderId="2" xfId="0" applyNumberFormat="1" applyBorder="1" applyAlignment="1">
      <alignment wrapText="1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9" fontId="0" fillId="0" borderId="2" xfId="0" applyNumberFormat="1" applyBorder="1" applyAlignment="1">
      <alignment horizontal="left" wrapText="1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vertical="center" wrapText="1"/>
    </xf>
    <xf numFmtId="49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 wrapText="1"/>
    </xf>
    <xf numFmtId="4" fontId="2" fillId="3" borderId="0" xfId="0" applyNumberFormat="1" applyFont="1" applyFill="1"/>
    <xf numFmtId="4" fontId="3" fillId="3" borderId="0" xfId="0" applyNumberFormat="1" applyFont="1" applyFill="1"/>
    <xf numFmtId="4" fontId="3" fillId="3" borderId="5" xfId="0" applyNumberFormat="1" applyFont="1" applyFill="1" applyBorder="1"/>
    <xf numFmtId="4" fontId="0" fillId="0" borderId="0" xfId="0" applyNumberFormat="1" applyAlignment="1">
      <alignment wrapText="1"/>
    </xf>
    <xf numFmtId="0" fontId="2" fillId="0" borderId="0" xfId="0" applyFont="1" applyAlignment="1">
      <alignment horizontal="left"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horizontal="left" vertical="center"/>
    </xf>
    <xf numFmtId="0" fontId="0" fillId="3" borderId="4" xfId="0" applyFill="1" applyBorder="1" applyAlignment="1">
      <alignment vertical="center"/>
    </xf>
    <xf numFmtId="4" fontId="0" fillId="3" borderId="4" xfId="0" applyNumberFormat="1" applyFill="1" applyBorder="1" applyAlignment="1">
      <alignment vertical="center"/>
    </xf>
    <xf numFmtId="0" fontId="0" fillId="3" borderId="4" xfId="0" applyFill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right" vertical="center"/>
    </xf>
    <xf numFmtId="49" fontId="0" fillId="0" borderId="4" xfId="0" applyNumberFormat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left" vertical="center"/>
    </xf>
    <xf numFmtId="0" fontId="2" fillId="3" borderId="4" xfId="0" applyFont="1" applyFill="1" applyBorder="1" applyAlignment="1">
      <alignment vertical="center"/>
    </xf>
    <xf numFmtId="4" fontId="2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right" vertical="center"/>
    </xf>
    <xf numFmtId="49" fontId="0" fillId="0" borderId="4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right" vertical="center"/>
    </xf>
    <xf numFmtId="0" fontId="0" fillId="3" borderId="4" xfId="0" applyFill="1" applyBorder="1"/>
    <xf numFmtId="49" fontId="0" fillId="3" borderId="4" xfId="0" applyNumberFormat="1" applyFill="1" applyBorder="1" applyAlignment="1">
      <alignment horizontal="left"/>
    </xf>
    <xf numFmtId="4" fontId="0" fillId="3" borderId="4" xfId="0" applyNumberFormat="1" applyFill="1" applyBorder="1"/>
    <xf numFmtId="0" fontId="0" fillId="3" borderId="4" xfId="0" applyFill="1" applyBorder="1" applyAlignment="1">
      <alignment horizontal="right"/>
    </xf>
    <xf numFmtId="0" fontId="0" fillId="3" borderId="4" xfId="0" applyFill="1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4" xfId="0" applyBorder="1"/>
    <xf numFmtId="49" fontId="0" fillId="0" borderId="4" xfId="0" applyNumberFormat="1" applyBorder="1" applyAlignment="1">
      <alignment horizontal="left"/>
    </xf>
    <xf numFmtId="4" fontId="3" fillId="0" borderId="4" xfId="0" applyNumberFormat="1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wrapText="1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wrapText="1"/>
    </xf>
    <xf numFmtId="0" fontId="2" fillId="3" borderId="4" xfId="0" applyFont="1" applyFill="1" applyBorder="1"/>
    <xf numFmtId="49" fontId="2" fillId="3" borderId="4" xfId="0" applyNumberFormat="1" applyFont="1" applyFill="1" applyBorder="1" applyAlignment="1">
      <alignment horizontal="left"/>
    </xf>
    <xf numFmtId="4" fontId="2" fillId="3" borderId="4" xfId="0" applyNumberFormat="1" applyFont="1" applyFill="1" applyBorder="1"/>
    <xf numFmtId="0" fontId="2" fillId="3" borderId="4" xfId="0" applyFont="1" applyFill="1" applyBorder="1" applyAlignment="1">
      <alignment horizontal="right"/>
    </xf>
    <xf numFmtId="0" fontId="2" fillId="3" borderId="4" xfId="0" applyFont="1" applyFill="1" applyBorder="1" applyAlignment="1">
      <alignment wrapText="1"/>
    </xf>
    <xf numFmtId="4" fontId="0" fillId="0" borderId="4" xfId="0" applyNumberFormat="1" applyBorder="1"/>
    <xf numFmtId="0" fontId="5" fillId="0" borderId="4" xfId="0" applyFont="1" applyBorder="1"/>
    <xf numFmtId="4" fontId="5" fillId="0" borderId="4" xfId="0" applyNumberFormat="1" applyFont="1" applyBorder="1"/>
    <xf numFmtId="0" fontId="5" fillId="0" borderId="4" xfId="0" applyFont="1" applyBorder="1" applyAlignment="1">
      <alignment horizontal="left"/>
    </xf>
    <xf numFmtId="0" fontId="2" fillId="0" borderId="0" xfId="0" applyFont="1"/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4" fontId="2" fillId="3" borderId="2" xfId="0" applyNumberFormat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wrapText="1"/>
    </xf>
    <xf numFmtId="43" fontId="2" fillId="0" borderId="0" xfId="1" applyFont="1"/>
    <xf numFmtId="0" fontId="0" fillId="0" borderId="1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 applyAlignment="1">
      <alignment horizontal="left"/>
    </xf>
    <xf numFmtId="4" fontId="0" fillId="0" borderId="2" xfId="0" applyNumberFormat="1" applyBorder="1"/>
    <xf numFmtId="0" fontId="0" fillId="0" borderId="2" xfId="0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" fontId="0" fillId="0" borderId="2" xfId="0" applyNumberFormat="1" applyFill="1" applyBorder="1" applyAlignment="1">
      <alignment wrapText="1"/>
    </xf>
    <xf numFmtId="4" fontId="0" fillId="0" borderId="0" xfId="0" applyNumberFormat="1" applyFill="1"/>
  </cellXfs>
  <cellStyles count="2">
    <cellStyle name="Normalno" xfId="0" builtinId="0"/>
    <cellStyle name="Zarez" xfId="1" builtinId="3"/>
  </cellStyles>
  <dxfs count="36">
    <dxf>
      <font>
        <color rgb="FF9C0006"/>
      </font>
      <fill>
        <patternFill>
          <bgColor rgb="FFFFC7CE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2508184</xdr:colOff>
      <xdr:row>5</xdr:row>
      <xdr:rowOff>81803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9D016F2-12A1-4C72-8EFF-F53C5A416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051109" cy="103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42331-F14D-4C49-8361-721C384FCF46}">
  <dimension ref="A1:G325"/>
  <sheetViews>
    <sheetView tabSelected="1" zoomScaleNormal="100" workbookViewId="0">
      <pane ySplit="10" topLeftCell="A313" activePane="bottomLeft" state="frozen"/>
      <selection pane="bottomLeft" activeCell="F328" sqref="F328"/>
    </sheetView>
  </sheetViews>
  <sheetFormatPr defaultRowHeight="15" outlineLevelCol="1" x14ac:dyDescent="0.25"/>
  <cols>
    <col min="1" max="1" width="8.5703125" style="10" customWidth="1"/>
    <col min="2" max="2" width="57.7109375" style="11" customWidth="1"/>
    <col min="3" max="3" width="15.28515625" style="10" customWidth="1" outlineLevel="1"/>
    <col min="4" max="4" width="17.7109375" style="11" customWidth="1" outlineLevel="1"/>
    <col min="5" max="5" width="14.140625" style="14" customWidth="1"/>
    <col min="6" max="6" width="9" customWidth="1"/>
    <col min="7" max="7" width="49.5703125" style="11" customWidth="1"/>
  </cols>
  <sheetData>
    <row r="1" spans="1:7" x14ac:dyDescent="0.25">
      <c r="A1" s="1"/>
      <c r="B1" s="2"/>
      <c r="C1" s="1"/>
      <c r="D1" s="3"/>
      <c r="E1" s="4"/>
      <c r="F1" s="5"/>
      <c r="G1" s="2" t="s">
        <v>0</v>
      </c>
    </row>
    <row r="2" spans="1:7" x14ac:dyDescent="0.25">
      <c r="A2" s="1"/>
      <c r="B2" s="2"/>
      <c r="C2" s="1"/>
      <c r="D2" s="3"/>
      <c r="E2" s="4"/>
      <c r="F2" s="5"/>
      <c r="G2" s="2" t="s">
        <v>1</v>
      </c>
    </row>
    <row r="3" spans="1:7" x14ac:dyDescent="0.25">
      <c r="A3" s="1"/>
      <c r="B3" s="2"/>
      <c r="C3" s="1"/>
      <c r="D3" s="3"/>
      <c r="E3" s="4"/>
      <c r="F3" s="5"/>
      <c r="G3" s="2" t="s">
        <v>2</v>
      </c>
    </row>
    <row r="4" spans="1:7" x14ac:dyDescent="0.25">
      <c r="A4" s="1"/>
      <c r="B4" s="2"/>
      <c r="C4" s="1"/>
      <c r="D4" s="3"/>
      <c r="E4" s="4"/>
      <c r="F4" s="5"/>
      <c r="G4" s="2"/>
    </row>
    <row r="5" spans="1:7" x14ac:dyDescent="0.25">
      <c r="A5" s="1"/>
      <c r="B5" s="2"/>
      <c r="C5" s="1"/>
      <c r="D5" s="3"/>
      <c r="E5" s="4"/>
      <c r="F5" s="5"/>
      <c r="G5" s="2"/>
    </row>
    <row r="6" spans="1:7" x14ac:dyDescent="0.25">
      <c r="A6" s="1"/>
      <c r="B6" s="2"/>
      <c r="C6" s="1"/>
      <c r="D6" s="3"/>
      <c r="E6" s="4"/>
      <c r="F6" s="5"/>
      <c r="G6" s="2"/>
    </row>
    <row r="7" spans="1:7" x14ac:dyDescent="0.25">
      <c r="A7" s="7" t="s">
        <v>340</v>
      </c>
      <c r="B7" s="7"/>
      <c r="C7" s="7"/>
      <c r="D7" s="7"/>
      <c r="E7" s="7"/>
      <c r="F7" s="7"/>
      <c r="G7" s="7"/>
    </row>
    <row r="8" spans="1:7" x14ac:dyDescent="0.25">
      <c r="A8" s="3"/>
      <c r="B8" s="8"/>
      <c r="C8" s="3"/>
      <c r="D8" s="8"/>
      <c r="E8" s="9"/>
      <c r="F8" s="8"/>
      <c r="G8" s="8"/>
    </row>
    <row r="9" spans="1:7" x14ac:dyDescent="0.25">
      <c r="C9" s="12"/>
      <c r="D9" s="13"/>
      <c r="F9" s="15"/>
    </row>
    <row r="10" spans="1:7" s="6" customForma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  <c r="F10" s="17" t="s">
        <v>8</v>
      </c>
      <c r="G10" s="17" t="s">
        <v>9</v>
      </c>
    </row>
    <row r="11" spans="1:7" s="19" customFormat="1" x14ac:dyDescent="0.25">
      <c r="A11" s="20">
        <v>101</v>
      </c>
      <c r="B11" s="21" t="s">
        <v>10</v>
      </c>
      <c r="C11" s="21" t="s">
        <v>11</v>
      </c>
      <c r="D11" s="21" t="s">
        <v>12</v>
      </c>
      <c r="E11" s="22">
        <v>450</v>
      </c>
      <c r="F11" s="21">
        <v>3294</v>
      </c>
      <c r="G11" s="23" t="s">
        <v>13</v>
      </c>
    </row>
    <row r="12" spans="1:7" s="19" customFormat="1" x14ac:dyDescent="0.25">
      <c r="A12" s="20"/>
      <c r="B12" s="21" t="s">
        <v>14</v>
      </c>
      <c r="C12" s="21" t="s">
        <v>14</v>
      </c>
      <c r="D12" s="21" t="s">
        <v>15</v>
      </c>
      <c r="E12" s="22">
        <f>E11</f>
        <v>450</v>
      </c>
      <c r="F12" s="21"/>
      <c r="G12" s="23" t="s">
        <v>14</v>
      </c>
    </row>
    <row r="13" spans="1:7" s="19" customFormat="1" x14ac:dyDescent="0.25">
      <c r="A13" s="20">
        <v>1055</v>
      </c>
      <c r="B13" s="21" t="s">
        <v>16</v>
      </c>
      <c r="C13" s="21" t="s">
        <v>17</v>
      </c>
      <c r="D13" s="21" t="s">
        <v>12</v>
      </c>
      <c r="E13" s="22">
        <v>26.6</v>
      </c>
      <c r="F13" s="21">
        <v>3221</v>
      </c>
      <c r="G13" s="23" t="s">
        <v>18</v>
      </c>
    </row>
    <row r="14" spans="1:7" s="19" customFormat="1" x14ac:dyDescent="0.25">
      <c r="A14" s="20">
        <v>1055</v>
      </c>
      <c r="B14" s="21" t="s">
        <v>16</v>
      </c>
      <c r="C14" s="21" t="s">
        <v>17</v>
      </c>
      <c r="D14" s="21" t="s">
        <v>12</v>
      </c>
      <c r="E14" s="22">
        <v>1247.48</v>
      </c>
      <c r="F14" s="21">
        <v>3231</v>
      </c>
      <c r="G14" s="23" t="s">
        <v>19</v>
      </c>
    </row>
    <row r="15" spans="1:7" s="19" customFormat="1" x14ac:dyDescent="0.25">
      <c r="A15" s="20"/>
      <c r="B15" s="21" t="s">
        <v>14</v>
      </c>
      <c r="C15" s="21" t="s">
        <v>14</v>
      </c>
      <c r="D15" s="21" t="s">
        <v>15</v>
      </c>
      <c r="E15" s="22">
        <f>E13+E14</f>
        <v>1274.08</v>
      </c>
      <c r="F15" s="21"/>
      <c r="G15" s="23" t="s">
        <v>14</v>
      </c>
    </row>
    <row r="16" spans="1:7" s="19" customFormat="1" ht="30" x14ac:dyDescent="0.25">
      <c r="A16" s="20">
        <v>1085</v>
      </c>
      <c r="B16" s="21" t="s">
        <v>20</v>
      </c>
      <c r="C16" s="21" t="s">
        <v>21</v>
      </c>
      <c r="D16" s="21" t="s">
        <v>12</v>
      </c>
      <c r="E16" s="22">
        <v>35.200000000000003</v>
      </c>
      <c r="F16" s="21">
        <v>3224</v>
      </c>
      <c r="G16" s="23" t="s">
        <v>22</v>
      </c>
    </row>
    <row r="17" spans="1:7" s="19" customFormat="1" x14ac:dyDescent="0.25">
      <c r="A17" s="20"/>
      <c r="B17" s="21" t="s">
        <v>14</v>
      </c>
      <c r="C17" s="21" t="s">
        <v>14</v>
      </c>
      <c r="D17" s="21" t="s">
        <v>15</v>
      </c>
      <c r="E17" s="22">
        <f>E16</f>
        <v>35.200000000000003</v>
      </c>
      <c r="F17" s="21"/>
      <c r="G17" s="23" t="s">
        <v>14</v>
      </c>
    </row>
    <row r="18" spans="1:7" s="19" customFormat="1" x14ac:dyDescent="0.25">
      <c r="A18" s="20">
        <v>109</v>
      </c>
      <c r="B18" s="21" t="s">
        <v>23</v>
      </c>
      <c r="C18" s="21" t="s">
        <v>24</v>
      </c>
      <c r="D18" s="21" t="s">
        <v>12</v>
      </c>
      <c r="E18" s="22">
        <v>388</v>
      </c>
      <c r="F18" s="21">
        <v>3232</v>
      </c>
      <c r="G18" s="23" t="s">
        <v>25</v>
      </c>
    </row>
    <row r="19" spans="1:7" s="19" customFormat="1" x14ac:dyDescent="0.25">
      <c r="A19" s="20"/>
      <c r="B19" s="21" t="s">
        <v>14</v>
      </c>
      <c r="C19" s="21" t="s">
        <v>14</v>
      </c>
      <c r="D19" s="21" t="s">
        <v>15</v>
      </c>
      <c r="E19" s="22">
        <f>E18</f>
        <v>388</v>
      </c>
      <c r="F19" s="21"/>
      <c r="G19" s="23" t="s">
        <v>14</v>
      </c>
    </row>
    <row r="20" spans="1:7" s="19" customFormat="1" x14ac:dyDescent="0.25">
      <c r="A20" s="20">
        <v>1133</v>
      </c>
      <c r="B20" s="21" t="s">
        <v>26</v>
      </c>
      <c r="C20" s="21" t="s">
        <v>27</v>
      </c>
      <c r="D20" s="21" t="s">
        <v>28</v>
      </c>
      <c r="E20" s="22">
        <v>51.83</v>
      </c>
      <c r="F20" s="21">
        <v>3234</v>
      </c>
      <c r="G20" s="23" t="s">
        <v>29</v>
      </c>
    </row>
    <row r="21" spans="1:7" s="19" customFormat="1" x14ac:dyDescent="0.25">
      <c r="A21" s="20"/>
      <c r="B21" s="21" t="s">
        <v>14</v>
      </c>
      <c r="C21" s="21" t="s">
        <v>14</v>
      </c>
      <c r="D21" s="21" t="s">
        <v>15</v>
      </c>
      <c r="E21" s="22">
        <f>E20</f>
        <v>51.83</v>
      </c>
      <c r="F21" s="21"/>
      <c r="G21" s="23" t="s">
        <v>14</v>
      </c>
    </row>
    <row r="22" spans="1:7" s="19" customFormat="1" x14ac:dyDescent="0.25">
      <c r="A22" s="20">
        <v>1180</v>
      </c>
      <c r="B22" s="21" t="s">
        <v>30</v>
      </c>
      <c r="C22" s="21" t="s">
        <v>31</v>
      </c>
      <c r="D22" s="21" t="s">
        <v>12</v>
      </c>
      <c r="E22" s="22">
        <v>53.86</v>
      </c>
      <c r="F22" s="21">
        <v>3221</v>
      </c>
      <c r="G22" s="23" t="s">
        <v>18</v>
      </c>
    </row>
    <row r="23" spans="1:7" s="19" customFormat="1" ht="30" x14ac:dyDescent="0.25">
      <c r="A23" s="20">
        <v>1180</v>
      </c>
      <c r="B23" s="21" t="s">
        <v>30</v>
      </c>
      <c r="C23" s="21" t="s">
        <v>31</v>
      </c>
      <c r="D23" s="21" t="s">
        <v>12</v>
      </c>
      <c r="E23" s="22">
        <v>67.41</v>
      </c>
      <c r="F23" s="21">
        <v>3224</v>
      </c>
      <c r="G23" s="23" t="s">
        <v>22</v>
      </c>
    </row>
    <row r="24" spans="1:7" s="19" customFormat="1" x14ac:dyDescent="0.25">
      <c r="A24" s="20"/>
      <c r="B24" s="21" t="s">
        <v>14</v>
      </c>
      <c r="C24" s="21" t="s">
        <v>14</v>
      </c>
      <c r="D24" s="21" t="s">
        <v>15</v>
      </c>
      <c r="E24" s="22">
        <f>E22+E23</f>
        <v>121.27</v>
      </c>
      <c r="F24" s="21"/>
      <c r="G24" s="23" t="s">
        <v>14</v>
      </c>
    </row>
    <row r="25" spans="1:7" s="19" customFormat="1" x14ac:dyDescent="0.25">
      <c r="A25" s="20">
        <v>1318</v>
      </c>
      <c r="B25" s="21" t="s">
        <v>32</v>
      </c>
      <c r="C25" s="21" t="s">
        <v>33</v>
      </c>
      <c r="D25" s="21" t="s">
        <v>12</v>
      </c>
      <c r="E25" s="22">
        <v>28</v>
      </c>
      <c r="F25" s="21">
        <v>3221</v>
      </c>
      <c r="G25" s="23" t="s">
        <v>18</v>
      </c>
    </row>
    <row r="26" spans="1:7" s="19" customFormat="1" x14ac:dyDescent="0.25">
      <c r="A26" s="20"/>
      <c r="B26" s="21" t="s">
        <v>14</v>
      </c>
      <c r="C26" s="21" t="s">
        <v>14</v>
      </c>
      <c r="D26" s="21" t="s">
        <v>15</v>
      </c>
      <c r="E26" s="22">
        <f>E25</f>
        <v>28</v>
      </c>
      <c r="F26" s="21"/>
      <c r="G26" s="23" t="s">
        <v>14</v>
      </c>
    </row>
    <row r="27" spans="1:7" s="19" customFormat="1" ht="30" x14ac:dyDescent="0.25">
      <c r="A27" s="20">
        <v>140</v>
      </c>
      <c r="B27" s="21" t="s">
        <v>34</v>
      </c>
      <c r="C27" s="21" t="s">
        <v>35</v>
      </c>
      <c r="D27" s="21" t="s">
        <v>12</v>
      </c>
      <c r="E27" s="22">
        <v>3.18</v>
      </c>
      <c r="F27" s="21">
        <v>3224</v>
      </c>
      <c r="G27" s="23" t="s">
        <v>22</v>
      </c>
    </row>
    <row r="28" spans="1:7" s="19" customFormat="1" x14ac:dyDescent="0.25">
      <c r="A28" s="20"/>
      <c r="B28" s="21" t="s">
        <v>14</v>
      </c>
      <c r="C28" s="21" t="s">
        <v>14</v>
      </c>
      <c r="D28" s="21" t="s">
        <v>15</v>
      </c>
      <c r="E28" s="22">
        <v>3.18</v>
      </c>
      <c r="F28" s="21"/>
      <c r="G28" s="23" t="s">
        <v>14</v>
      </c>
    </row>
    <row r="29" spans="1:7" s="19" customFormat="1" x14ac:dyDescent="0.25">
      <c r="A29" s="20">
        <v>1410</v>
      </c>
      <c r="B29" s="21" t="s">
        <v>36</v>
      </c>
      <c r="C29" s="21" t="s">
        <v>37</v>
      </c>
      <c r="D29" s="21" t="s">
        <v>12</v>
      </c>
      <c r="E29" s="22">
        <v>350</v>
      </c>
      <c r="F29" s="21">
        <v>3222</v>
      </c>
      <c r="G29" s="23" t="s">
        <v>38</v>
      </c>
    </row>
    <row r="30" spans="1:7" s="19" customFormat="1" x14ac:dyDescent="0.25">
      <c r="A30" s="20"/>
      <c r="B30" s="21" t="s">
        <v>14</v>
      </c>
      <c r="C30" s="21" t="s">
        <v>14</v>
      </c>
      <c r="D30" s="21" t="s">
        <v>15</v>
      </c>
      <c r="E30" s="22">
        <v>350</v>
      </c>
      <c r="F30" s="21"/>
      <c r="G30" s="23" t="s">
        <v>14</v>
      </c>
    </row>
    <row r="31" spans="1:7" s="19" customFormat="1" x14ac:dyDescent="0.25">
      <c r="A31" s="20">
        <v>153</v>
      </c>
      <c r="B31" s="21" t="s">
        <v>39</v>
      </c>
      <c r="C31" s="21" t="s">
        <v>40</v>
      </c>
      <c r="D31" s="21" t="s">
        <v>12</v>
      </c>
      <c r="E31" s="22">
        <v>630</v>
      </c>
      <c r="F31" s="21">
        <v>3239</v>
      </c>
      <c r="G31" s="23" t="s">
        <v>41</v>
      </c>
    </row>
    <row r="32" spans="1:7" s="19" customFormat="1" x14ac:dyDescent="0.25">
      <c r="A32" s="20"/>
      <c r="B32" s="21" t="s">
        <v>14</v>
      </c>
      <c r="C32" s="21" t="s">
        <v>14</v>
      </c>
      <c r="D32" s="21" t="s">
        <v>15</v>
      </c>
      <c r="E32" s="22">
        <v>630</v>
      </c>
      <c r="F32" s="21"/>
      <c r="G32" s="23" t="s">
        <v>14</v>
      </c>
    </row>
    <row r="33" spans="1:7" s="19" customFormat="1" x14ac:dyDescent="0.25">
      <c r="A33" s="20">
        <v>158</v>
      </c>
      <c r="B33" s="21" t="s">
        <v>42</v>
      </c>
      <c r="C33" s="21" t="s">
        <v>43</v>
      </c>
      <c r="D33" s="21" t="s">
        <v>12</v>
      </c>
      <c r="E33" s="22">
        <v>2104.44</v>
      </c>
      <c r="F33" s="21">
        <v>3223</v>
      </c>
      <c r="G33" s="23" t="s">
        <v>44</v>
      </c>
    </row>
    <row r="34" spans="1:7" s="19" customFormat="1" ht="30" x14ac:dyDescent="0.25">
      <c r="A34" s="20">
        <v>158</v>
      </c>
      <c r="B34" s="21" t="s">
        <v>42</v>
      </c>
      <c r="C34" s="21" t="s">
        <v>43</v>
      </c>
      <c r="D34" s="21" t="s">
        <v>12</v>
      </c>
      <c r="E34" s="22">
        <v>14.28</v>
      </c>
      <c r="F34" s="21">
        <v>3224</v>
      </c>
      <c r="G34" s="23" t="s">
        <v>22</v>
      </c>
    </row>
    <row r="35" spans="1:7" s="19" customFormat="1" x14ac:dyDescent="0.25">
      <c r="A35" s="20"/>
      <c r="B35" s="21" t="s">
        <v>14</v>
      </c>
      <c r="C35" s="21" t="s">
        <v>14</v>
      </c>
      <c r="D35" s="21" t="s">
        <v>15</v>
      </c>
      <c r="E35" s="22">
        <f>E33+E34</f>
        <v>2118.7200000000003</v>
      </c>
      <c r="F35" s="21"/>
      <c r="G35" s="23" t="s">
        <v>14</v>
      </c>
    </row>
    <row r="36" spans="1:7" s="19" customFormat="1" x14ac:dyDescent="0.25">
      <c r="A36" s="20">
        <v>1627</v>
      </c>
      <c r="B36" s="21" t="s">
        <v>45</v>
      </c>
      <c r="C36" s="24">
        <v>15907062900</v>
      </c>
      <c r="D36" s="21" t="s">
        <v>12</v>
      </c>
      <c r="E36" s="22">
        <v>381.36</v>
      </c>
      <c r="F36" s="21">
        <v>3223</v>
      </c>
      <c r="G36" s="23" t="s">
        <v>44</v>
      </c>
    </row>
    <row r="37" spans="1:7" s="19" customFormat="1" x14ac:dyDescent="0.25">
      <c r="A37" s="20"/>
      <c r="B37" s="21" t="s">
        <v>45</v>
      </c>
      <c r="C37" s="24">
        <v>15907062900</v>
      </c>
      <c r="D37" s="21" t="s">
        <v>12</v>
      </c>
      <c r="E37" s="22">
        <v>0.22</v>
      </c>
      <c r="F37" s="21">
        <v>3433</v>
      </c>
      <c r="G37" s="23" t="s">
        <v>46</v>
      </c>
    </row>
    <row r="38" spans="1:7" s="19" customFormat="1" x14ac:dyDescent="0.25">
      <c r="A38" s="20"/>
      <c r="B38" s="21" t="s">
        <v>14</v>
      </c>
      <c r="C38" s="21" t="s">
        <v>14</v>
      </c>
      <c r="D38" s="21" t="s">
        <v>15</v>
      </c>
      <c r="E38" s="22">
        <f>E36+E37</f>
        <v>381.58000000000004</v>
      </c>
      <c r="F38" s="21"/>
      <c r="G38" s="23" t="s">
        <v>14</v>
      </c>
    </row>
    <row r="39" spans="1:7" s="19" customFormat="1" x14ac:dyDescent="0.25">
      <c r="A39" s="20">
        <v>1649</v>
      </c>
      <c r="B39" s="21" t="s">
        <v>47</v>
      </c>
      <c r="C39" s="21" t="s">
        <v>48</v>
      </c>
      <c r="D39" s="21" t="s">
        <v>49</v>
      </c>
      <c r="E39" s="22">
        <v>349.65</v>
      </c>
      <c r="F39" s="21">
        <v>3239</v>
      </c>
      <c r="G39" s="23" t="s">
        <v>41</v>
      </c>
    </row>
    <row r="40" spans="1:7" s="19" customFormat="1" x14ac:dyDescent="0.25">
      <c r="A40" s="20"/>
      <c r="B40" s="21" t="s">
        <v>14</v>
      </c>
      <c r="C40" s="21" t="s">
        <v>14</v>
      </c>
      <c r="D40" s="21" t="s">
        <v>15</v>
      </c>
      <c r="E40" s="22">
        <v>349.65</v>
      </c>
      <c r="F40" s="21"/>
      <c r="G40" s="23" t="s">
        <v>14</v>
      </c>
    </row>
    <row r="41" spans="1:7" s="19" customFormat="1" x14ac:dyDescent="0.25">
      <c r="A41" s="20">
        <v>1733</v>
      </c>
      <c r="B41" s="21" t="s">
        <v>50</v>
      </c>
      <c r="C41" s="21" t="s">
        <v>51</v>
      </c>
      <c r="D41" s="21" t="s">
        <v>52</v>
      </c>
      <c r="E41" s="22">
        <v>454</v>
      </c>
      <c r="F41" s="21">
        <v>3211</v>
      </c>
      <c r="G41" s="23" t="s">
        <v>53</v>
      </c>
    </row>
    <row r="42" spans="1:7" s="19" customFormat="1" x14ac:dyDescent="0.25">
      <c r="A42" s="20"/>
      <c r="B42" s="21" t="s">
        <v>14</v>
      </c>
      <c r="C42" s="21" t="s">
        <v>14</v>
      </c>
      <c r="D42" s="21" t="s">
        <v>15</v>
      </c>
      <c r="E42" s="22">
        <v>454</v>
      </c>
      <c r="F42" s="21"/>
      <c r="G42" s="23" t="s">
        <v>14</v>
      </c>
    </row>
    <row r="43" spans="1:7" s="19" customFormat="1" x14ac:dyDescent="0.25">
      <c r="A43" s="20">
        <v>181</v>
      </c>
      <c r="B43" s="21" t="s">
        <v>54</v>
      </c>
      <c r="C43" s="21" t="s">
        <v>55</v>
      </c>
      <c r="D43" s="21" t="s">
        <v>56</v>
      </c>
      <c r="E43" s="22">
        <v>73.12</v>
      </c>
      <c r="F43" s="21">
        <v>3234</v>
      </c>
      <c r="G43" s="23" t="s">
        <v>29</v>
      </c>
    </row>
    <row r="44" spans="1:7" s="19" customFormat="1" x14ac:dyDescent="0.25">
      <c r="A44" s="20"/>
      <c r="B44" s="21" t="s">
        <v>14</v>
      </c>
      <c r="C44" s="21" t="s">
        <v>14</v>
      </c>
      <c r="D44" s="21" t="s">
        <v>15</v>
      </c>
      <c r="E44" s="22">
        <v>73.12</v>
      </c>
      <c r="F44" s="21"/>
      <c r="G44" s="23" t="s">
        <v>14</v>
      </c>
    </row>
    <row r="45" spans="1:7" s="19" customFormat="1" x14ac:dyDescent="0.25">
      <c r="A45" s="20">
        <v>1877</v>
      </c>
      <c r="B45" s="21" t="s">
        <v>26</v>
      </c>
      <c r="C45" s="21" t="s">
        <v>57</v>
      </c>
      <c r="D45" s="21" t="s">
        <v>49</v>
      </c>
      <c r="E45" s="22">
        <v>96.23</v>
      </c>
      <c r="F45" s="21">
        <v>3234</v>
      </c>
      <c r="G45" s="23" t="s">
        <v>29</v>
      </c>
    </row>
    <row r="46" spans="1:7" s="19" customFormat="1" x14ac:dyDescent="0.25">
      <c r="A46" s="20"/>
      <c r="B46" s="21" t="s">
        <v>14</v>
      </c>
      <c r="C46" s="21" t="s">
        <v>14</v>
      </c>
      <c r="D46" s="21" t="s">
        <v>15</v>
      </c>
      <c r="E46" s="22">
        <v>96.23</v>
      </c>
      <c r="F46" s="21"/>
      <c r="G46" s="23" t="s">
        <v>14</v>
      </c>
    </row>
    <row r="47" spans="1:7" s="19" customFormat="1" x14ac:dyDescent="0.25">
      <c r="A47" s="20">
        <v>188</v>
      </c>
      <c r="B47" s="21" t="s">
        <v>58</v>
      </c>
      <c r="C47" s="21" t="s">
        <v>59</v>
      </c>
      <c r="D47" s="21" t="s">
        <v>60</v>
      </c>
      <c r="E47" s="22">
        <v>67.989999999999995</v>
      </c>
      <c r="F47" s="21">
        <v>3234</v>
      </c>
      <c r="G47" s="23" t="s">
        <v>29</v>
      </c>
    </row>
    <row r="48" spans="1:7" s="19" customFormat="1" x14ac:dyDescent="0.25">
      <c r="A48" s="20">
        <v>188</v>
      </c>
      <c r="B48" s="21" t="s">
        <v>58</v>
      </c>
      <c r="C48" s="21" t="s">
        <v>59</v>
      </c>
      <c r="D48" s="21" t="s">
        <v>60</v>
      </c>
      <c r="E48" s="22">
        <v>0.28000000000000003</v>
      </c>
      <c r="F48" s="21">
        <v>3433</v>
      </c>
      <c r="G48" s="23" t="s">
        <v>46</v>
      </c>
    </row>
    <row r="49" spans="1:7" s="19" customFormat="1" x14ac:dyDescent="0.25">
      <c r="A49" s="20"/>
      <c r="B49" s="21" t="s">
        <v>14</v>
      </c>
      <c r="C49" s="21" t="s">
        <v>14</v>
      </c>
      <c r="D49" s="21" t="s">
        <v>15</v>
      </c>
      <c r="E49" s="22">
        <f>E47+E48</f>
        <v>68.27</v>
      </c>
      <c r="F49" s="21"/>
      <c r="G49" s="23" t="s">
        <v>14</v>
      </c>
    </row>
    <row r="50" spans="1:7" s="19" customFormat="1" ht="32.25" customHeight="1" x14ac:dyDescent="0.25">
      <c r="A50" s="20">
        <v>1899</v>
      </c>
      <c r="B50" s="21" t="s">
        <v>61</v>
      </c>
      <c r="C50" s="21" t="s">
        <v>62</v>
      </c>
      <c r="D50" s="21" t="s">
        <v>12</v>
      </c>
      <c r="E50" s="22">
        <v>257.5</v>
      </c>
      <c r="F50" s="21">
        <v>3222</v>
      </c>
      <c r="G50" s="23" t="s">
        <v>38</v>
      </c>
    </row>
    <row r="51" spans="1:7" s="19" customFormat="1" ht="32.25" customHeight="1" x14ac:dyDescent="0.25">
      <c r="A51" s="20"/>
      <c r="B51" s="21" t="s">
        <v>14</v>
      </c>
      <c r="C51" s="21" t="s">
        <v>14</v>
      </c>
      <c r="D51" s="21" t="s">
        <v>15</v>
      </c>
      <c r="E51" s="22">
        <f>E50</f>
        <v>257.5</v>
      </c>
      <c r="F51" s="21"/>
      <c r="G51" s="23" t="s">
        <v>14</v>
      </c>
    </row>
    <row r="52" spans="1:7" s="19" customFormat="1" x14ac:dyDescent="0.25">
      <c r="A52" s="20">
        <v>1953</v>
      </c>
      <c r="B52" s="21" t="s">
        <v>63</v>
      </c>
      <c r="C52" s="21" t="s">
        <v>64</v>
      </c>
      <c r="D52" s="21" t="s">
        <v>12</v>
      </c>
      <c r="E52" s="22">
        <v>146</v>
      </c>
      <c r="F52" s="21">
        <v>3232</v>
      </c>
      <c r="G52" s="23" t="s">
        <v>25</v>
      </c>
    </row>
    <row r="53" spans="1:7" s="19" customFormat="1" x14ac:dyDescent="0.25">
      <c r="A53" s="20"/>
      <c r="B53" s="21" t="s">
        <v>14</v>
      </c>
      <c r="C53" s="21" t="s">
        <v>14</v>
      </c>
      <c r="D53" s="21" t="s">
        <v>15</v>
      </c>
      <c r="E53" s="22">
        <f>E52</f>
        <v>146</v>
      </c>
      <c r="F53" s="21"/>
      <c r="G53" s="23" t="s">
        <v>14</v>
      </c>
    </row>
    <row r="54" spans="1:7" s="19" customFormat="1" x14ac:dyDescent="0.25">
      <c r="A54" s="20">
        <v>1958</v>
      </c>
      <c r="B54" s="21" t="s">
        <v>65</v>
      </c>
      <c r="C54" s="21" t="s">
        <v>66</v>
      </c>
      <c r="D54" s="21" t="s">
        <v>12</v>
      </c>
      <c r="E54" s="22">
        <v>2229.4899999999998</v>
      </c>
      <c r="F54" s="21">
        <v>3221</v>
      </c>
      <c r="G54" s="23" t="s">
        <v>18</v>
      </c>
    </row>
    <row r="55" spans="1:7" s="19" customFormat="1" x14ac:dyDescent="0.25">
      <c r="A55" s="20"/>
      <c r="B55" s="21" t="s">
        <v>14</v>
      </c>
      <c r="C55" s="21" t="s">
        <v>14</v>
      </c>
      <c r="D55" s="21" t="s">
        <v>15</v>
      </c>
      <c r="E55" s="22">
        <f>E54</f>
        <v>2229.4899999999998</v>
      </c>
      <c r="F55" s="21"/>
      <c r="G55" s="23" t="s">
        <v>14</v>
      </c>
    </row>
    <row r="56" spans="1:7" s="19" customFormat="1" ht="30" x14ac:dyDescent="0.25">
      <c r="A56" s="20">
        <v>20</v>
      </c>
      <c r="B56" s="21" t="s">
        <v>67</v>
      </c>
      <c r="C56" s="24">
        <v>61817894937</v>
      </c>
      <c r="D56" s="21" t="s">
        <v>12</v>
      </c>
      <c r="E56" s="22">
        <v>1545.44</v>
      </c>
      <c r="F56" s="21">
        <v>3234</v>
      </c>
      <c r="G56" s="23" t="s">
        <v>29</v>
      </c>
    </row>
    <row r="57" spans="1:7" s="19" customFormat="1" x14ac:dyDescent="0.25">
      <c r="A57" s="20"/>
      <c r="B57" s="21" t="s">
        <v>14</v>
      </c>
      <c r="C57" s="21" t="s">
        <v>14</v>
      </c>
      <c r="D57" s="21" t="s">
        <v>15</v>
      </c>
      <c r="E57" s="22">
        <v>1545.44</v>
      </c>
      <c r="F57" s="21"/>
      <c r="G57" s="23" t="s">
        <v>14</v>
      </c>
    </row>
    <row r="58" spans="1:7" s="19" customFormat="1" x14ac:dyDescent="0.25">
      <c r="A58" s="20">
        <v>2068</v>
      </c>
      <c r="B58" s="21" t="s">
        <v>68</v>
      </c>
      <c r="C58" s="21" t="s">
        <v>69</v>
      </c>
      <c r="D58" s="21" t="s">
        <v>70</v>
      </c>
      <c r="E58" s="22">
        <v>15.56</v>
      </c>
      <c r="F58" s="21">
        <v>3234</v>
      </c>
      <c r="G58" s="23" t="s">
        <v>29</v>
      </c>
    </row>
    <row r="59" spans="1:7" s="19" customFormat="1" x14ac:dyDescent="0.25">
      <c r="A59" s="20"/>
      <c r="B59" s="21" t="s">
        <v>14</v>
      </c>
      <c r="C59" s="21" t="s">
        <v>14</v>
      </c>
      <c r="D59" s="21" t="s">
        <v>15</v>
      </c>
      <c r="E59" s="22">
        <v>15.56</v>
      </c>
      <c r="F59" s="21"/>
      <c r="G59" s="23" t="s">
        <v>14</v>
      </c>
    </row>
    <row r="60" spans="1:7" s="19" customFormat="1" ht="30" x14ac:dyDescent="0.25">
      <c r="A60" s="20">
        <v>224</v>
      </c>
      <c r="B60" s="21" t="s">
        <v>71</v>
      </c>
      <c r="C60" s="21" t="s">
        <v>72</v>
      </c>
      <c r="D60" s="21" t="s">
        <v>73</v>
      </c>
      <c r="E60" s="22">
        <v>72.22</v>
      </c>
      <c r="F60" s="21">
        <v>3224</v>
      </c>
      <c r="G60" s="23" t="s">
        <v>22</v>
      </c>
    </row>
    <row r="61" spans="1:7" s="19" customFormat="1" x14ac:dyDescent="0.25">
      <c r="A61" s="20"/>
      <c r="B61" s="21" t="s">
        <v>14</v>
      </c>
      <c r="C61" s="21" t="s">
        <v>14</v>
      </c>
      <c r="D61" s="21" t="s">
        <v>15</v>
      </c>
      <c r="E61" s="22">
        <v>72.22</v>
      </c>
      <c r="F61" s="21"/>
      <c r="G61" s="23" t="s">
        <v>14</v>
      </c>
    </row>
    <row r="62" spans="1:7" s="19" customFormat="1" x14ac:dyDescent="0.25">
      <c r="A62" s="20">
        <v>241</v>
      </c>
      <c r="B62" s="21" t="s">
        <v>74</v>
      </c>
      <c r="C62" s="21" t="s">
        <v>75</v>
      </c>
      <c r="D62" s="21" t="s">
        <v>12</v>
      </c>
      <c r="E62" s="22">
        <v>1260.68</v>
      </c>
      <c r="F62" s="21">
        <v>3292</v>
      </c>
      <c r="G62" s="23" t="s">
        <v>76</v>
      </c>
    </row>
    <row r="63" spans="1:7" s="19" customFormat="1" x14ac:dyDescent="0.25">
      <c r="A63" s="20"/>
      <c r="B63" s="21" t="s">
        <v>14</v>
      </c>
      <c r="C63" s="21" t="s">
        <v>14</v>
      </c>
      <c r="D63" s="21" t="s">
        <v>15</v>
      </c>
      <c r="E63" s="22">
        <v>1260.68</v>
      </c>
      <c r="F63" s="21"/>
      <c r="G63" s="23" t="s">
        <v>14</v>
      </c>
    </row>
    <row r="64" spans="1:7" s="19" customFormat="1" x14ac:dyDescent="0.25">
      <c r="A64" s="20">
        <v>242</v>
      </c>
      <c r="B64" s="21" t="s">
        <v>77</v>
      </c>
      <c r="C64" s="21" t="s">
        <v>78</v>
      </c>
      <c r="D64" s="21" t="s">
        <v>12</v>
      </c>
      <c r="E64" s="22">
        <v>404.1</v>
      </c>
      <c r="F64" s="21">
        <v>3239</v>
      </c>
      <c r="G64" s="23" t="s">
        <v>41</v>
      </c>
    </row>
    <row r="65" spans="1:7" s="19" customFormat="1" x14ac:dyDescent="0.25">
      <c r="A65" s="20"/>
      <c r="B65" s="21" t="s">
        <v>14</v>
      </c>
      <c r="C65" s="21" t="s">
        <v>14</v>
      </c>
      <c r="D65" s="21" t="s">
        <v>15</v>
      </c>
      <c r="E65" s="22">
        <v>404.1</v>
      </c>
      <c r="F65" s="21"/>
      <c r="G65" s="23" t="s">
        <v>14</v>
      </c>
    </row>
    <row r="66" spans="1:7" s="19" customFormat="1" x14ac:dyDescent="0.25">
      <c r="A66" s="20">
        <v>2468</v>
      </c>
      <c r="B66" s="21" t="s">
        <v>79</v>
      </c>
      <c r="C66" s="21" t="s">
        <v>80</v>
      </c>
      <c r="D66" s="21" t="s">
        <v>70</v>
      </c>
      <c r="E66" s="22">
        <v>1131.3900000000001</v>
      </c>
      <c r="F66" s="21">
        <v>3237</v>
      </c>
      <c r="G66" s="23" t="s">
        <v>81</v>
      </c>
    </row>
    <row r="67" spans="1:7" s="19" customFormat="1" x14ac:dyDescent="0.25">
      <c r="A67" s="20"/>
      <c r="B67" s="21" t="s">
        <v>14</v>
      </c>
      <c r="C67" s="21" t="s">
        <v>14</v>
      </c>
      <c r="D67" s="21" t="s">
        <v>15</v>
      </c>
      <c r="E67" s="22">
        <v>1131.3900000000001</v>
      </c>
      <c r="F67" s="21"/>
      <c r="G67" s="23" t="s">
        <v>14</v>
      </c>
    </row>
    <row r="68" spans="1:7" s="19" customFormat="1" x14ac:dyDescent="0.25">
      <c r="A68" s="20">
        <v>2470</v>
      </c>
      <c r="B68" s="21" t="s">
        <v>82</v>
      </c>
      <c r="C68" s="21" t="s">
        <v>83</v>
      </c>
      <c r="D68" s="21" t="s">
        <v>12</v>
      </c>
      <c r="E68" s="22">
        <v>849.06</v>
      </c>
      <c r="F68" s="21">
        <v>3232</v>
      </c>
      <c r="G68" s="23" t="s">
        <v>25</v>
      </c>
    </row>
    <row r="69" spans="1:7" s="19" customFormat="1" x14ac:dyDescent="0.25">
      <c r="A69" s="20"/>
      <c r="B69" s="21" t="s">
        <v>14</v>
      </c>
      <c r="C69" s="21" t="s">
        <v>14</v>
      </c>
      <c r="D69" s="21" t="s">
        <v>15</v>
      </c>
      <c r="E69" s="22">
        <v>849.06</v>
      </c>
      <c r="F69" s="21"/>
      <c r="G69" s="23" t="s">
        <v>14</v>
      </c>
    </row>
    <row r="70" spans="1:7" s="19" customFormat="1" x14ac:dyDescent="0.25">
      <c r="A70" s="20">
        <v>25</v>
      </c>
      <c r="B70" s="21" t="s">
        <v>84</v>
      </c>
      <c r="C70" s="21" t="s">
        <v>85</v>
      </c>
      <c r="D70" s="21" t="s">
        <v>12</v>
      </c>
      <c r="E70" s="22">
        <v>291.77999999999997</v>
      </c>
      <c r="F70" s="21">
        <v>3231</v>
      </c>
      <c r="G70" s="23" t="s">
        <v>19</v>
      </c>
    </row>
    <row r="71" spans="1:7" s="19" customFormat="1" x14ac:dyDescent="0.25">
      <c r="A71" s="20"/>
      <c r="B71" s="21" t="s">
        <v>14</v>
      </c>
      <c r="C71" s="21" t="s">
        <v>14</v>
      </c>
      <c r="D71" s="21" t="s">
        <v>15</v>
      </c>
      <c r="E71" s="22">
        <v>291.77999999999997</v>
      </c>
      <c r="F71" s="21"/>
      <c r="G71" s="23" t="s">
        <v>14</v>
      </c>
    </row>
    <row r="72" spans="1:7" s="19" customFormat="1" x14ac:dyDescent="0.25">
      <c r="A72" s="20">
        <v>2670</v>
      </c>
      <c r="B72" s="21" t="s">
        <v>86</v>
      </c>
      <c r="C72" s="21" t="s">
        <v>87</v>
      </c>
      <c r="D72" s="21" t="s">
        <v>12</v>
      </c>
      <c r="E72" s="22">
        <v>32.630000000000003</v>
      </c>
      <c r="F72" s="21">
        <v>3222</v>
      </c>
      <c r="G72" s="23" t="s">
        <v>38</v>
      </c>
    </row>
    <row r="73" spans="1:7" s="19" customFormat="1" x14ac:dyDescent="0.25">
      <c r="A73" s="20"/>
      <c r="B73" s="21" t="s">
        <v>14</v>
      </c>
      <c r="C73" s="21" t="s">
        <v>14</v>
      </c>
      <c r="D73" s="21" t="s">
        <v>15</v>
      </c>
      <c r="E73" s="22">
        <v>32.630000000000003</v>
      </c>
      <c r="F73" s="21"/>
      <c r="G73" s="23" t="s">
        <v>14</v>
      </c>
    </row>
    <row r="74" spans="1:7" s="19" customFormat="1" x14ac:dyDescent="0.25">
      <c r="A74" s="20">
        <v>2802</v>
      </c>
      <c r="B74" s="21" t="s">
        <v>88</v>
      </c>
      <c r="C74" s="21" t="s">
        <v>89</v>
      </c>
      <c r="D74" s="21" t="s">
        <v>90</v>
      </c>
      <c r="E74" s="22">
        <v>228</v>
      </c>
      <c r="F74" s="21">
        <v>3232</v>
      </c>
      <c r="G74" s="23" t="s">
        <v>25</v>
      </c>
    </row>
    <row r="75" spans="1:7" s="19" customFormat="1" x14ac:dyDescent="0.25">
      <c r="A75" s="20"/>
      <c r="B75" s="21" t="s">
        <v>14</v>
      </c>
      <c r="C75" s="21" t="s">
        <v>14</v>
      </c>
      <c r="D75" s="21" t="s">
        <v>15</v>
      </c>
      <c r="E75" s="22">
        <v>228</v>
      </c>
      <c r="F75" s="21"/>
      <c r="G75" s="23" t="s">
        <v>14</v>
      </c>
    </row>
    <row r="76" spans="1:7" s="19" customFormat="1" x14ac:dyDescent="0.25">
      <c r="A76" s="20">
        <v>2872</v>
      </c>
      <c r="B76" s="21" t="s">
        <v>91</v>
      </c>
      <c r="C76" s="21" t="s">
        <v>92</v>
      </c>
      <c r="D76" s="21" t="s">
        <v>12</v>
      </c>
      <c r="E76" s="22">
        <v>65.36</v>
      </c>
      <c r="F76" s="21">
        <v>3239</v>
      </c>
      <c r="G76" s="23" t="s">
        <v>41</v>
      </c>
    </row>
    <row r="77" spans="1:7" s="19" customFormat="1" x14ac:dyDescent="0.25">
      <c r="A77" s="20"/>
      <c r="B77" s="21" t="s">
        <v>14</v>
      </c>
      <c r="C77" s="21" t="s">
        <v>14</v>
      </c>
      <c r="D77" s="21" t="s">
        <v>15</v>
      </c>
      <c r="E77" s="22">
        <v>65.36</v>
      </c>
      <c r="F77" s="21"/>
      <c r="G77" s="23" t="s">
        <v>14</v>
      </c>
    </row>
    <row r="78" spans="1:7" s="19" customFormat="1" x14ac:dyDescent="0.25">
      <c r="A78" s="20">
        <v>2932</v>
      </c>
      <c r="B78" s="21" t="s">
        <v>93</v>
      </c>
      <c r="C78" s="21" t="s">
        <v>94</v>
      </c>
      <c r="D78" s="21" t="s">
        <v>12</v>
      </c>
      <c r="E78" s="22">
        <v>47.11</v>
      </c>
      <c r="F78" s="21">
        <v>3238</v>
      </c>
      <c r="G78" s="23" t="s">
        <v>95</v>
      </c>
    </row>
    <row r="79" spans="1:7" s="19" customFormat="1" x14ac:dyDescent="0.25">
      <c r="A79" s="20"/>
      <c r="B79" s="21" t="s">
        <v>14</v>
      </c>
      <c r="C79" s="21" t="s">
        <v>14</v>
      </c>
      <c r="D79" s="21" t="s">
        <v>15</v>
      </c>
      <c r="E79" s="22">
        <v>47.11</v>
      </c>
      <c r="F79" s="21"/>
      <c r="G79" s="23" t="s">
        <v>14</v>
      </c>
    </row>
    <row r="80" spans="1:7" s="19" customFormat="1" x14ac:dyDescent="0.25">
      <c r="A80" s="20">
        <v>2933</v>
      </c>
      <c r="B80" s="21" t="s">
        <v>96</v>
      </c>
      <c r="C80" s="21" t="s">
        <v>97</v>
      </c>
      <c r="D80" s="21" t="s">
        <v>12</v>
      </c>
      <c r="E80" s="22">
        <v>13620.23</v>
      </c>
      <c r="F80" s="21">
        <v>3223</v>
      </c>
      <c r="G80" s="23" t="s">
        <v>44</v>
      </c>
    </row>
    <row r="81" spans="1:7" s="19" customFormat="1" x14ac:dyDescent="0.25">
      <c r="A81" s="20"/>
      <c r="B81" s="21" t="s">
        <v>14</v>
      </c>
      <c r="C81" s="21" t="s">
        <v>14</v>
      </c>
      <c r="D81" s="21" t="s">
        <v>15</v>
      </c>
      <c r="E81" s="22">
        <v>13620.23</v>
      </c>
      <c r="F81" s="21"/>
      <c r="G81" s="23" t="s">
        <v>14</v>
      </c>
    </row>
    <row r="82" spans="1:7" s="19" customFormat="1" x14ac:dyDescent="0.25">
      <c r="A82" s="20">
        <v>3225</v>
      </c>
      <c r="B82" s="21" t="s">
        <v>98</v>
      </c>
      <c r="C82" s="21" t="s">
        <v>99</v>
      </c>
      <c r="D82" s="21" t="s">
        <v>12</v>
      </c>
      <c r="E82" s="22">
        <v>16.96</v>
      </c>
      <c r="F82" s="21">
        <v>3431</v>
      </c>
      <c r="G82" s="23" t="s">
        <v>100</v>
      </c>
    </row>
    <row r="83" spans="1:7" s="19" customFormat="1" x14ac:dyDescent="0.25">
      <c r="A83" s="20"/>
      <c r="B83" s="21" t="s">
        <v>14</v>
      </c>
      <c r="C83" s="21" t="s">
        <v>14</v>
      </c>
      <c r="D83" s="21" t="s">
        <v>15</v>
      </c>
      <c r="E83" s="22">
        <v>16.96</v>
      </c>
      <c r="F83" s="21"/>
      <c r="G83" s="23" t="s">
        <v>14</v>
      </c>
    </row>
    <row r="84" spans="1:7" s="19" customFormat="1" x14ac:dyDescent="0.25">
      <c r="A84" s="20">
        <v>3229</v>
      </c>
      <c r="B84" s="21" t="s">
        <v>101</v>
      </c>
      <c r="C84" s="21" t="s">
        <v>102</v>
      </c>
      <c r="D84" s="21" t="s">
        <v>103</v>
      </c>
      <c r="E84" s="22">
        <v>1730.08</v>
      </c>
      <c r="F84" s="21">
        <v>3211</v>
      </c>
      <c r="G84" s="23" t="s">
        <v>53</v>
      </c>
    </row>
    <row r="85" spans="1:7" s="19" customFormat="1" x14ac:dyDescent="0.25">
      <c r="A85" s="20"/>
      <c r="B85" s="21" t="s">
        <v>14</v>
      </c>
      <c r="C85" s="21" t="s">
        <v>14</v>
      </c>
      <c r="D85" s="21" t="s">
        <v>15</v>
      </c>
      <c r="E85" s="22">
        <v>1730.08</v>
      </c>
      <c r="F85" s="21"/>
      <c r="G85" s="23" t="s">
        <v>14</v>
      </c>
    </row>
    <row r="86" spans="1:7" s="19" customFormat="1" x14ac:dyDescent="0.25">
      <c r="A86" s="20">
        <v>3247</v>
      </c>
      <c r="B86" s="21" t="s">
        <v>104</v>
      </c>
      <c r="C86" s="21" t="s">
        <v>105</v>
      </c>
      <c r="D86" s="21" t="s">
        <v>60</v>
      </c>
      <c r="E86" s="22">
        <v>153.19999999999999</v>
      </c>
      <c r="F86" s="21">
        <v>3211</v>
      </c>
      <c r="G86" s="23" t="s">
        <v>53</v>
      </c>
    </row>
    <row r="87" spans="1:7" s="19" customFormat="1" x14ac:dyDescent="0.25">
      <c r="A87" s="20"/>
      <c r="B87" s="21" t="s">
        <v>14</v>
      </c>
      <c r="C87" s="21" t="s">
        <v>14</v>
      </c>
      <c r="D87" s="21" t="s">
        <v>15</v>
      </c>
      <c r="E87" s="22">
        <v>153.19999999999999</v>
      </c>
      <c r="F87" s="21"/>
      <c r="G87" s="23" t="s">
        <v>14</v>
      </c>
    </row>
    <row r="88" spans="1:7" s="19" customFormat="1" x14ac:dyDescent="0.25">
      <c r="A88" s="20">
        <v>327</v>
      </c>
      <c r="B88" s="21" t="s">
        <v>106</v>
      </c>
      <c r="C88" s="21" t="s">
        <v>107</v>
      </c>
      <c r="D88" s="21" t="s">
        <v>108</v>
      </c>
      <c r="E88" s="22">
        <v>17.73</v>
      </c>
      <c r="F88" s="21">
        <v>3222</v>
      </c>
      <c r="G88" s="23" t="s">
        <v>38</v>
      </c>
    </row>
    <row r="89" spans="1:7" s="19" customFormat="1" x14ac:dyDescent="0.25">
      <c r="A89" s="20"/>
      <c r="B89" s="21" t="s">
        <v>14</v>
      </c>
      <c r="C89" s="21" t="s">
        <v>14</v>
      </c>
      <c r="D89" s="21" t="s">
        <v>15</v>
      </c>
      <c r="E89" s="22">
        <v>17.73</v>
      </c>
      <c r="F89" s="21"/>
      <c r="G89" s="23" t="s">
        <v>14</v>
      </c>
    </row>
    <row r="90" spans="1:7" s="19" customFormat="1" x14ac:dyDescent="0.25">
      <c r="A90" s="20">
        <v>3275</v>
      </c>
      <c r="B90" s="21" t="s">
        <v>109</v>
      </c>
      <c r="C90" s="21" t="s">
        <v>110</v>
      </c>
      <c r="D90" s="21" t="s">
        <v>111</v>
      </c>
      <c r="E90" s="22">
        <v>198.68</v>
      </c>
      <c r="F90" s="21">
        <v>3294</v>
      </c>
      <c r="G90" s="23" t="s">
        <v>13</v>
      </c>
    </row>
    <row r="91" spans="1:7" s="19" customFormat="1" x14ac:dyDescent="0.25">
      <c r="A91" s="20"/>
      <c r="B91" s="21" t="s">
        <v>14</v>
      </c>
      <c r="C91" s="21" t="s">
        <v>14</v>
      </c>
      <c r="D91" s="21" t="s">
        <v>15</v>
      </c>
      <c r="E91" s="22">
        <v>198.68</v>
      </c>
      <c r="F91" s="21"/>
      <c r="G91" s="23" t="s">
        <v>14</v>
      </c>
    </row>
    <row r="92" spans="1:7" s="19" customFormat="1" x14ac:dyDescent="0.25">
      <c r="A92" s="20">
        <v>336</v>
      </c>
      <c r="B92" s="21" t="s">
        <v>112</v>
      </c>
      <c r="C92" s="21" t="s">
        <v>113</v>
      </c>
      <c r="D92" s="21" t="s">
        <v>60</v>
      </c>
      <c r="E92" s="22">
        <v>2399.71</v>
      </c>
      <c r="F92" s="21">
        <v>3223</v>
      </c>
      <c r="G92" s="23" t="s">
        <v>44</v>
      </c>
    </row>
    <row r="93" spans="1:7" s="19" customFormat="1" x14ac:dyDescent="0.25">
      <c r="A93" s="20"/>
      <c r="B93" s="21" t="s">
        <v>14</v>
      </c>
      <c r="C93" s="21" t="s">
        <v>14</v>
      </c>
      <c r="D93" s="21" t="s">
        <v>15</v>
      </c>
      <c r="E93" s="22">
        <v>2399.71</v>
      </c>
      <c r="F93" s="21"/>
      <c r="G93" s="23" t="s">
        <v>14</v>
      </c>
    </row>
    <row r="94" spans="1:7" s="19" customFormat="1" x14ac:dyDescent="0.25">
      <c r="A94" s="20">
        <v>351</v>
      </c>
      <c r="B94" s="21" t="s">
        <v>114</v>
      </c>
      <c r="C94" s="21" t="s">
        <v>115</v>
      </c>
      <c r="D94" s="21" t="s">
        <v>12</v>
      </c>
      <c r="E94" s="22">
        <v>57.6</v>
      </c>
      <c r="F94" s="21">
        <v>3232</v>
      </c>
      <c r="G94" s="23" t="s">
        <v>25</v>
      </c>
    </row>
    <row r="95" spans="1:7" s="19" customFormat="1" x14ac:dyDescent="0.25">
      <c r="A95" s="20">
        <v>351</v>
      </c>
      <c r="B95" s="21" t="s">
        <v>114</v>
      </c>
      <c r="C95" s="21" t="s">
        <v>115</v>
      </c>
      <c r="D95" s="21" t="s">
        <v>12</v>
      </c>
      <c r="E95" s="22">
        <v>39.200000000000003</v>
      </c>
      <c r="F95" s="21">
        <v>3235</v>
      </c>
      <c r="G95" s="23" t="s">
        <v>116</v>
      </c>
    </row>
    <row r="96" spans="1:7" s="19" customFormat="1" x14ac:dyDescent="0.25">
      <c r="A96" s="20"/>
      <c r="B96" s="21" t="s">
        <v>14</v>
      </c>
      <c r="C96" s="21" t="s">
        <v>14</v>
      </c>
      <c r="D96" s="21" t="s">
        <v>15</v>
      </c>
      <c r="E96" s="22">
        <f>E94+E95</f>
        <v>96.800000000000011</v>
      </c>
      <c r="F96" s="21"/>
      <c r="G96" s="23" t="s">
        <v>14</v>
      </c>
    </row>
    <row r="97" spans="1:7" s="19" customFormat="1" x14ac:dyDescent="0.25">
      <c r="A97" s="20">
        <v>3607</v>
      </c>
      <c r="B97" s="21" t="s">
        <v>117</v>
      </c>
      <c r="C97" s="21" t="s">
        <v>118</v>
      </c>
      <c r="D97" s="21" t="s">
        <v>119</v>
      </c>
      <c r="E97" s="22">
        <v>80.540000000000006</v>
      </c>
      <c r="F97" s="21">
        <v>3234</v>
      </c>
      <c r="G97" s="23" t="s">
        <v>29</v>
      </c>
    </row>
    <row r="98" spans="1:7" s="19" customFormat="1" x14ac:dyDescent="0.25">
      <c r="A98" s="20"/>
      <c r="B98" s="21" t="s">
        <v>14</v>
      </c>
      <c r="C98" s="21" t="s">
        <v>14</v>
      </c>
      <c r="D98" s="21" t="s">
        <v>15</v>
      </c>
      <c r="E98" s="22">
        <v>80.540000000000006</v>
      </c>
      <c r="F98" s="21"/>
      <c r="G98" s="23" t="s">
        <v>14</v>
      </c>
    </row>
    <row r="99" spans="1:7" s="19" customFormat="1" x14ac:dyDescent="0.25">
      <c r="A99" s="20">
        <v>3673</v>
      </c>
      <c r="B99" s="21" t="s">
        <v>120</v>
      </c>
      <c r="C99" s="21" t="s">
        <v>121</v>
      </c>
      <c r="D99" s="21" t="s">
        <v>90</v>
      </c>
      <c r="E99" s="22">
        <v>79.63</v>
      </c>
      <c r="F99" s="21">
        <v>3234</v>
      </c>
      <c r="G99" s="23" t="s">
        <v>29</v>
      </c>
    </row>
    <row r="100" spans="1:7" s="19" customFormat="1" x14ac:dyDescent="0.25">
      <c r="A100" s="20"/>
      <c r="B100" s="21" t="s">
        <v>14</v>
      </c>
      <c r="C100" s="21" t="s">
        <v>14</v>
      </c>
      <c r="D100" s="21" t="s">
        <v>15</v>
      </c>
      <c r="E100" s="22">
        <v>79.63</v>
      </c>
      <c r="F100" s="21"/>
      <c r="G100" s="23" t="s">
        <v>14</v>
      </c>
    </row>
    <row r="101" spans="1:7" s="19" customFormat="1" x14ac:dyDescent="0.25">
      <c r="A101" s="20">
        <v>3682</v>
      </c>
      <c r="B101" s="21" t="s">
        <v>122</v>
      </c>
      <c r="C101" s="21" t="s">
        <v>123</v>
      </c>
      <c r="D101" s="21" t="s">
        <v>124</v>
      </c>
      <c r="E101" s="22">
        <v>531.29</v>
      </c>
      <c r="F101" s="21">
        <v>3238</v>
      </c>
      <c r="G101" s="23" t="s">
        <v>95</v>
      </c>
    </row>
    <row r="102" spans="1:7" s="19" customFormat="1" x14ac:dyDescent="0.25">
      <c r="A102" s="20"/>
      <c r="B102" s="21" t="s">
        <v>14</v>
      </c>
      <c r="C102" s="21" t="s">
        <v>14</v>
      </c>
      <c r="D102" s="21" t="s">
        <v>15</v>
      </c>
      <c r="E102" s="22">
        <v>531.29</v>
      </c>
      <c r="F102" s="21"/>
      <c r="G102" s="23" t="s">
        <v>14</v>
      </c>
    </row>
    <row r="103" spans="1:7" s="19" customFormat="1" x14ac:dyDescent="0.25">
      <c r="A103" s="20">
        <v>3708</v>
      </c>
      <c r="B103" s="21" t="s">
        <v>125</v>
      </c>
      <c r="C103" s="21" t="s">
        <v>126</v>
      </c>
      <c r="D103" s="21" t="s">
        <v>60</v>
      </c>
      <c r="E103" s="22">
        <v>57.68</v>
      </c>
      <c r="F103" s="21">
        <v>3234</v>
      </c>
      <c r="G103" s="23" t="s">
        <v>29</v>
      </c>
    </row>
    <row r="104" spans="1:7" s="19" customFormat="1" x14ac:dyDescent="0.25">
      <c r="A104" s="20"/>
      <c r="B104" s="21" t="s">
        <v>14</v>
      </c>
      <c r="C104" s="21" t="s">
        <v>14</v>
      </c>
      <c r="D104" s="21" t="s">
        <v>15</v>
      </c>
      <c r="E104" s="22">
        <v>57.68</v>
      </c>
      <c r="F104" s="21"/>
      <c r="G104" s="23" t="s">
        <v>14</v>
      </c>
    </row>
    <row r="105" spans="1:7" s="19" customFormat="1" x14ac:dyDescent="0.25">
      <c r="A105" s="20">
        <v>381</v>
      </c>
      <c r="B105" s="21" t="s">
        <v>127</v>
      </c>
      <c r="C105" s="21" t="s">
        <v>128</v>
      </c>
      <c r="D105" s="21" t="s">
        <v>12</v>
      </c>
      <c r="E105" s="22">
        <v>1423.75</v>
      </c>
      <c r="F105" s="21">
        <v>3232</v>
      </c>
      <c r="G105" s="23" t="s">
        <v>25</v>
      </c>
    </row>
    <row r="106" spans="1:7" s="19" customFormat="1" x14ac:dyDescent="0.25">
      <c r="A106" s="20"/>
      <c r="B106" s="21" t="s">
        <v>14</v>
      </c>
      <c r="C106" s="21" t="s">
        <v>14</v>
      </c>
      <c r="D106" s="21" t="s">
        <v>15</v>
      </c>
      <c r="E106" s="22">
        <v>1423.75</v>
      </c>
      <c r="F106" s="21"/>
      <c r="G106" s="23" t="s">
        <v>14</v>
      </c>
    </row>
    <row r="107" spans="1:7" s="19" customFormat="1" x14ac:dyDescent="0.25">
      <c r="A107" s="20">
        <v>4042</v>
      </c>
      <c r="B107" s="21" t="s">
        <v>129</v>
      </c>
      <c r="C107" s="21" t="s">
        <v>130</v>
      </c>
      <c r="D107" s="21" t="s">
        <v>12</v>
      </c>
      <c r="E107" s="22">
        <v>1246.75</v>
      </c>
      <c r="F107" s="21">
        <v>3232</v>
      </c>
      <c r="G107" s="23" t="s">
        <v>25</v>
      </c>
    </row>
    <row r="108" spans="1:7" s="19" customFormat="1" x14ac:dyDescent="0.25">
      <c r="A108" s="20"/>
      <c r="B108" s="21" t="s">
        <v>14</v>
      </c>
      <c r="C108" s="21" t="s">
        <v>14</v>
      </c>
      <c r="D108" s="21" t="s">
        <v>15</v>
      </c>
      <c r="E108" s="22">
        <v>1246.75</v>
      </c>
      <c r="F108" s="21"/>
      <c r="G108" s="23" t="s">
        <v>14</v>
      </c>
    </row>
    <row r="109" spans="1:7" s="19" customFormat="1" x14ac:dyDescent="0.25">
      <c r="A109" s="20">
        <v>4046</v>
      </c>
      <c r="B109" s="21" t="s">
        <v>131</v>
      </c>
      <c r="C109" s="21" t="s">
        <v>132</v>
      </c>
      <c r="D109" s="21" t="s">
        <v>12</v>
      </c>
      <c r="E109" s="22">
        <v>237.5</v>
      </c>
      <c r="F109" s="21">
        <v>3232</v>
      </c>
      <c r="G109" s="23" t="s">
        <v>25</v>
      </c>
    </row>
    <row r="110" spans="1:7" s="19" customFormat="1" x14ac:dyDescent="0.25">
      <c r="A110" s="20"/>
      <c r="B110" s="21" t="s">
        <v>14</v>
      </c>
      <c r="C110" s="21" t="s">
        <v>14</v>
      </c>
      <c r="D110" s="21" t="s">
        <v>15</v>
      </c>
      <c r="E110" s="22">
        <v>237.5</v>
      </c>
      <c r="F110" s="21"/>
      <c r="G110" s="23" t="s">
        <v>14</v>
      </c>
    </row>
    <row r="111" spans="1:7" s="19" customFormat="1" x14ac:dyDescent="0.25">
      <c r="A111" s="20">
        <v>4063</v>
      </c>
      <c r="B111" s="21" t="s">
        <v>133</v>
      </c>
      <c r="C111" s="21" t="s">
        <v>134</v>
      </c>
      <c r="D111" s="21" t="s">
        <v>135</v>
      </c>
      <c r="E111" s="22">
        <v>110</v>
      </c>
      <c r="F111" s="21">
        <v>3294</v>
      </c>
      <c r="G111" s="23" t="s">
        <v>13</v>
      </c>
    </row>
    <row r="112" spans="1:7" s="19" customFormat="1" x14ac:dyDescent="0.25">
      <c r="A112" s="20"/>
      <c r="B112" s="21" t="s">
        <v>14</v>
      </c>
      <c r="C112" s="21" t="s">
        <v>14</v>
      </c>
      <c r="D112" s="21" t="s">
        <v>15</v>
      </c>
      <c r="E112" s="22">
        <v>110</v>
      </c>
      <c r="F112" s="21"/>
      <c r="G112" s="23" t="s">
        <v>14</v>
      </c>
    </row>
    <row r="113" spans="1:7" s="19" customFormat="1" x14ac:dyDescent="0.25">
      <c r="A113" s="20">
        <v>4068</v>
      </c>
      <c r="B113" s="21" t="s">
        <v>136</v>
      </c>
      <c r="C113" s="21" t="s">
        <v>137</v>
      </c>
      <c r="D113" s="21" t="s">
        <v>12</v>
      </c>
      <c r="E113" s="22">
        <v>13.82</v>
      </c>
      <c r="F113" s="21">
        <v>3236</v>
      </c>
      <c r="G113" s="23" t="s">
        <v>138</v>
      </c>
    </row>
    <row r="114" spans="1:7" s="19" customFormat="1" x14ac:dyDescent="0.25">
      <c r="A114" s="20"/>
      <c r="B114" s="21" t="s">
        <v>14</v>
      </c>
      <c r="C114" s="21" t="s">
        <v>14</v>
      </c>
      <c r="D114" s="21" t="s">
        <v>15</v>
      </c>
      <c r="E114" s="22">
        <v>13.82</v>
      </c>
      <c r="F114" s="21"/>
      <c r="G114" s="23" t="s">
        <v>14</v>
      </c>
    </row>
    <row r="115" spans="1:7" s="19" customFormat="1" x14ac:dyDescent="0.25">
      <c r="A115" s="20">
        <v>4178</v>
      </c>
      <c r="B115" s="21" t="s">
        <v>139</v>
      </c>
      <c r="C115" s="21" t="s">
        <v>140</v>
      </c>
      <c r="D115" s="21" t="s">
        <v>12</v>
      </c>
      <c r="E115" s="22">
        <v>571.47</v>
      </c>
      <c r="F115" s="21">
        <v>3234</v>
      </c>
      <c r="G115" s="23" t="s">
        <v>29</v>
      </c>
    </row>
    <row r="116" spans="1:7" s="19" customFormat="1" x14ac:dyDescent="0.25">
      <c r="A116" s="20"/>
      <c r="B116" s="21" t="s">
        <v>14</v>
      </c>
      <c r="C116" s="21" t="s">
        <v>14</v>
      </c>
      <c r="D116" s="21" t="s">
        <v>15</v>
      </c>
      <c r="E116" s="22">
        <f>E115</f>
        <v>571.47</v>
      </c>
      <c r="F116" s="21"/>
      <c r="G116" s="23" t="s">
        <v>14</v>
      </c>
    </row>
    <row r="117" spans="1:7" s="19" customFormat="1" x14ac:dyDescent="0.25">
      <c r="A117" s="20">
        <v>420</v>
      </c>
      <c r="B117" s="21" t="s">
        <v>141</v>
      </c>
      <c r="C117" s="21" t="s">
        <v>142</v>
      </c>
      <c r="D117" s="21" t="s">
        <v>12</v>
      </c>
      <c r="E117" s="22">
        <v>534.59</v>
      </c>
      <c r="F117" s="21">
        <v>3232</v>
      </c>
      <c r="G117" s="23" t="s">
        <v>25</v>
      </c>
    </row>
    <row r="118" spans="1:7" s="19" customFormat="1" x14ac:dyDescent="0.25">
      <c r="A118" s="20"/>
      <c r="B118" s="21" t="s">
        <v>14</v>
      </c>
      <c r="C118" s="21" t="s">
        <v>14</v>
      </c>
      <c r="D118" s="21" t="s">
        <v>15</v>
      </c>
      <c r="E118" s="22">
        <v>534.59</v>
      </c>
      <c r="F118" s="21"/>
      <c r="G118" s="23" t="s">
        <v>14</v>
      </c>
    </row>
    <row r="119" spans="1:7" s="19" customFormat="1" x14ac:dyDescent="0.25">
      <c r="A119" s="20">
        <v>4272</v>
      </c>
      <c r="B119" s="21" t="s">
        <v>143</v>
      </c>
      <c r="C119" s="21" t="s">
        <v>144</v>
      </c>
      <c r="D119" s="21" t="s">
        <v>12</v>
      </c>
      <c r="E119" s="22">
        <v>668.75</v>
      </c>
      <c r="F119" s="21">
        <v>3232</v>
      </c>
      <c r="G119" s="23" t="s">
        <v>25</v>
      </c>
    </row>
    <row r="120" spans="1:7" s="19" customFormat="1" x14ac:dyDescent="0.25">
      <c r="A120" s="20"/>
      <c r="B120" s="21" t="s">
        <v>14</v>
      </c>
      <c r="C120" s="21" t="s">
        <v>14</v>
      </c>
      <c r="D120" s="21" t="s">
        <v>15</v>
      </c>
      <c r="E120" s="22">
        <v>668.75</v>
      </c>
      <c r="F120" s="21"/>
      <c r="G120" s="23" t="s">
        <v>14</v>
      </c>
    </row>
    <row r="121" spans="1:7" s="19" customFormat="1" x14ac:dyDescent="0.25">
      <c r="A121" s="20">
        <v>4382</v>
      </c>
      <c r="B121" s="21" t="s">
        <v>145</v>
      </c>
      <c r="C121" s="24">
        <v>44049623085</v>
      </c>
      <c r="D121" s="21" t="s">
        <v>12</v>
      </c>
      <c r="E121" s="22">
        <v>2500</v>
      </c>
      <c r="F121" s="21">
        <v>3239</v>
      </c>
      <c r="G121" s="23" t="s">
        <v>41</v>
      </c>
    </row>
    <row r="122" spans="1:7" s="19" customFormat="1" x14ac:dyDescent="0.25">
      <c r="A122" s="20"/>
      <c r="B122" s="21"/>
      <c r="C122" s="21"/>
      <c r="D122" s="21" t="s">
        <v>15</v>
      </c>
      <c r="E122" s="22">
        <f>E121</f>
        <v>2500</v>
      </c>
      <c r="F122" s="21"/>
      <c r="G122" s="23"/>
    </row>
    <row r="123" spans="1:7" s="19" customFormat="1" ht="45" x14ac:dyDescent="0.25">
      <c r="A123" s="20">
        <v>4468</v>
      </c>
      <c r="B123" s="21" t="s">
        <v>146</v>
      </c>
      <c r="C123" s="21" t="s">
        <v>147</v>
      </c>
      <c r="D123" s="21" t="s">
        <v>148</v>
      </c>
      <c r="E123" s="22">
        <v>1124.71</v>
      </c>
      <c r="F123" s="21">
        <v>3239</v>
      </c>
      <c r="G123" s="23" t="s">
        <v>41</v>
      </c>
    </row>
    <row r="124" spans="1:7" s="19" customFormat="1" x14ac:dyDescent="0.25">
      <c r="A124" s="20"/>
      <c r="B124" s="21" t="s">
        <v>14</v>
      </c>
      <c r="C124" s="21" t="s">
        <v>14</v>
      </c>
      <c r="D124" s="21" t="s">
        <v>15</v>
      </c>
      <c r="E124" s="22">
        <v>1124.71</v>
      </c>
      <c r="F124" s="21"/>
      <c r="G124" s="23" t="s">
        <v>14</v>
      </c>
    </row>
    <row r="125" spans="1:7" s="19" customFormat="1" ht="30" x14ac:dyDescent="0.25">
      <c r="A125" s="20">
        <v>448</v>
      </c>
      <c r="B125" s="21" t="s">
        <v>149</v>
      </c>
      <c r="C125" s="21" t="s">
        <v>150</v>
      </c>
      <c r="D125" s="21" t="s">
        <v>124</v>
      </c>
      <c r="E125" s="22">
        <v>769.5</v>
      </c>
      <c r="F125" s="21">
        <v>3232</v>
      </c>
      <c r="G125" s="23" t="s">
        <v>25</v>
      </c>
    </row>
    <row r="126" spans="1:7" s="19" customFormat="1" x14ac:dyDescent="0.25">
      <c r="A126" s="20"/>
      <c r="B126" s="21" t="s">
        <v>14</v>
      </c>
      <c r="C126" s="21" t="s">
        <v>14</v>
      </c>
      <c r="D126" s="21" t="s">
        <v>15</v>
      </c>
      <c r="E126" s="22">
        <v>769.5</v>
      </c>
      <c r="F126" s="21"/>
      <c r="G126" s="23" t="s">
        <v>14</v>
      </c>
    </row>
    <row r="127" spans="1:7" s="19" customFormat="1" x14ac:dyDescent="0.25">
      <c r="A127" s="20">
        <v>4497</v>
      </c>
      <c r="B127" s="21" t="s">
        <v>151</v>
      </c>
      <c r="C127" s="21" t="s">
        <v>152</v>
      </c>
      <c r="D127" s="21" t="s">
        <v>12</v>
      </c>
      <c r="E127" s="22">
        <v>140.15</v>
      </c>
      <c r="F127" s="21">
        <v>3234</v>
      </c>
      <c r="G127" s="23" t="s">
        <v>29</v>
      </c>
    </row>
    <row r="128" spans="1:7" s="19" customFormat="1" x14ac:dyDescent="0.25">
      <c r="A128" s="20"/>
      <c r="B128" s="21" t="s">
        <v>14</v>
      </c>
      <c r="C128" s="21" t="s">
        <v>14</v>
      </c>
      <c r="D128" s="21" t="s">
        <v>15</v>
      </c>
      <c r="E128" s="22">
        <v>140.15</v>
      </c>
      <c r="F128" s="21"/>
      <c r="G128" s="23" t="s">
        <v>14</v>
      </c>
    </row>
    <row r="129" spans="1:7" s="19" customFormat="1" x14ac:dyDescent="0.25">
      <c r="A129" s="20">
        <v>4592</v>
      </c>
      <c r="B129" s="21" t="s">
        <v>153</v>
      </c>
      <c r="C129" s="21" t="s">
        <v>154</v>
      </c>
      <c r="D129" s="21" t="s">
        <v>90</v>
      </c>
      <c r="E129" s="22">
        <v>2855.54</v>
      </c>
      <c r="F129" s="21">
        <v>3232</v>
      </c>
      <c r="G129" s="23" t="s">
        <v>25</v>
      </c>
    </row>
    <row r="130" spans="1:7" s="19" customFormat="1" x14ac:dyDescent="0.25">
      <c r="A130" s="20"/>
      <c r="B130" s="21" t="s">
        <v>14</v>
      </c>
      <c r="C130" s="21" t="s">
        <v>14</v>
      </c>
      <c r="D130" s="21" t="s">
        <v>15</v>
      </c>
      <c r="E130" s="22">
        <v>2855.54</v>
      </c>
      <c r="F130" s="21"/>
      <c r="G130" s="23" t="s">
        <v>14</v>
      </c>
    </row>
    <row r="131" spans="1:7" s="19" customFormat="1" x14ac:dyDescent="0.25">
      <c r="A131" s="20">
        <v>4620</v>
      </c>
      <c r="B131" s="21" t="s">
        <v>155</v>
      </c>
      <c r="C131" s="21" t="s">
        <v>156</v>
      </c>
      <c r="D131" s="21" t="s">
        <v>12</v>
      </c>
      <c r="E131" s="22">
        <v>292.52</v>
      </c>
      <c r="F131" s="21">
        <v>3223</v>
      </c>
      <c r="G131" s="23" t="s">
        <v>44</v>
      </c>
    </row>
    <row r="132" spans="1:7" s="19" customFormat="1" x14ac:dyDescent="0.25">
      <c r="A132" s="20">
        <v>4620</v>
      </c>
      <c r="B132" s="21" t="s">
        <v>155</v>
      </c>
      <c r="C132" s="21" t="s">
        <v>156</v>
      </c>
      <c r="D132" s="21" t="s">
        <v>12</v>
      </c>
      <c r="E132" s="22">
        <v>248.85</v>
      </c>
      <c r="F132" s="21">
        <v>3234</v>
      </c>
      <c r="G132" s="23" t="s">
        <v>29</v>
      </c>
    </row>
    <row r="133" spans="1:7" s="19" customFormat="1" x14ac:dyDescent="0.25">
      <c r="A133" s="20">
        <v>4620</v>
      </c>
      <c r="B133" s="21" t="s">
        <v>155</v>
      </c>
      <c r="C133" s="21" t="s">
        <v>156</v>
      </c>
      <c r="D133" s="21" t="s">
        <v>12</v>
      </c>
      <c r="E133" s="22">
        <v>4273.6899999999996</v>
      </c>
      <c r="F133" s="21">
        <v>3235</v>
      </c>
      <c r="G133" s="23" t="s">
        <v>116</v>
      </c>
    </row>
    <row r="134" spans="1:7" s="19" customFormat="1" x14ac:dyDescent="0.25">
      <c r="A134" s="20">
        <v>4620</v>
      </c>
      <c r="B134" s="21" t="s">
        <v>155</v>
      </c>
      <c r="C134" s="21" t="s">
        <v>156</v>
      </c>
      <c r="D134" s="21" t="s">
        <v>12</v>
      </c>
      <c r="E134" s="22">
        <v>111.11</v>
      </c>
      <c r="F134" s="21">
        <v>3239</v>
      </c>
      <c r="G134" s="23" t="s">
        <v>41</v>
      </c>
    </row>
    <row r="135" spans="1:7" s="19" customFormat="1" x14ac:dyDescent="0.25">
      <c r="A135" s="20"/>
      <c r="B135" s="21" t="s">
        <v>14</v>
      </c>
      <c r="C135" s="21" t="s">
        <v>14</v>
      </c>
      <c r="D135" s="21" t="s">
        <v>15</v>
      </c>
      <c r="E135" s="22">
        <f>E131+E132+E133+E134</f>
        <v>4926.1699999999992</v>
      </c>
      <c r="F135" s="21"/>
      <c r="G135" s="23" t="s">
        <v>14</v>
      </c>
    </row>
    <row r="136" spans="1:7" s="19" customFormat="1" x14ac:dyDescent="0.25">
      <c r="A136" s="20">
        <v>463</v>
      </c>
      <c r="B136" s="21" t="s">
        <v>157</v>
      </c>
      <c r="C136" s="21" t="s">
        <v>158</v>
      </c>
      <c r="D136" s="21" t="s">
        <v>12</v>
      </c>
      <c r="E136" s="22">
        <v>28</v>
      </c>
      <c r="F136" s="21">
        <v>3221</v>
      </c>
      <c r="G136" s="23" t="s">
        <v>18</v>
      </c>
    </row>
    <row r="137" spans="1:7" s="19" customFormat="1" x14ac:dyDescent="0.25">
      <c r="A137" s="20"/>
      <c r="B137" s="21" t="s">
        <v>14</v>
      </c>
      <c r="C137" s="21" t="s">
        <v>14</v>
      </c>
      <c r="D137" s="21" t="s">
        <v>15</v>
      </c>
      <c r="E137" s="22">
        <v>28</v>
      </c>
      <c r="F137" s="21"/>
      <c r="G137" s="23" t="s">
        <v>14</v>
      </c>
    </row>
    <row r="138" spans="1:7" s="19" customFormat="1" ht="30" x14ac:dyDescent="0.25">
      <c r="A138" s="20">
        <v>4658</v>
      </c>
      <c r="B138" s="21" t="s">
        <v>159</v>
      </c>
      <c r="C138" s="21" t="s">
        <v>160</v>
      </c>
      <c r="D138" s="21" t="s">
        <v>161</v>
      </c>
      <c r="E138" s="22">
        <v>11.89</v>
      </c>
      <c r="F138" s="21">
        <v>3224</v>
      </c>
      <c r="G138" s="23" t="s">
        <v>22</v>
      </c>
    </row>
    <row r="139" spans="1:7" s="19" customFormat="1" x14ac:dyDescent="0.25">
      <c r="A139" s="20"/>
      <c r="B139" s="21" t="s">
        <v>14</v>
      </c>
      <c r="C139" s="21" t="s">
        <v>14</v>
      </c>
      <c r="D139" s="21" t="s">
        <v>15</v>
      </c>
      <c r="E139" s="22">
        <v>11.89</v>
      </c>
      <c r="F139" s="21"/>
      <c r="G139" s="23" t="s">
        <v>14</v>
      </c>
    </row>
    <row r="140" spans="1:7" s="19" customFormat="1" x14ac:dyDescent="0.25">
      <c r="A140" s="20">
        <v>4705</v>
      </c>
      <c r="B140" s="21" t="s">
        <v>162</v>
      </c>
      <c r="C140" s="21" t="s">
        <v>163</v>
      </c>
      <c r="D140" s="21" t="s">
        <v>119</v>
      </c>
      <c r="E140" s="22">
        <v>516.25</v>
      </c>
      <c r="F140" s="21">
        <v>3232</v>
      </c>
      <c r="G140" s="23" t="s">
        <v>25</v>
      </c>
    </row>
    <row r="141" spans="1:7" s="19" customFormat="1" x14ac:dyDescent="0.25">
      <c r="A141" s="20"/>
      <c r="B141" s="21" t="s">
        <v>14</v>
      </c>
      <c r="C141" s="21" t="s">
        <v>14</v>
      </c>
      <c r="D141" s="21" t="s">
        <v>15</v>
      </c>
      <c r="E141" s="22">
        <v>516.25</v>
      </c>
      <c r="F141" s="21"/>
      <c r="G141" s="23" t="s">
        <v>14</v>
      </c>
    </row>
    <row r="142" spans="1:7" s="19" customFormat="1" x14ac:dyDescent="0.25">
      <c r="A142" s="20">
        <v>4728</v>
      </c>
      <c r="B142" s="21" t="s">
        <v>164</v>
      </c>
      <c r="C142" s="25" t="s">
        <v>165</v>
      </c>
      <c r="D142" s="21" t="s">
        <v>12</v>
      </c>
      <c r="E142" s="22">
        <v>2000</v>
      </c>
      <c r="F142" s="21">
        <v>3239</v>
      </c>
      <c r="G142" s="23" t="s">
        <v>41</v>
      </c>
    </row>
    <row r="143" spans="1:7" s="19" customFormat="1" x14ac:dyDescent="0.25">
      <c r="A143" s="20"/>
      <c r="B143" s="21"/>
      <c r="C143" s="21"/>
      <c r="D143" s="21" t="s">
        <v>15</v>
      </c>
      <c r="E143" s="22">
        <f>E142</f>
        <v>2000</v>
      </c>
      <c r="F143" s="21"/>
      <c r="G143" s="23"/>
    </row>
    <row r="144" spans="1:7" s="19" customFormat="1" x14ac:dyDescent="0.25">
      <c r="A144" s="20">
        <v>4869</v>
      </c>
      <c r="B144" s="21" t="s">
        <v>166</v>
      </c>
      <c r="C144" s="21" t="s">
        <v>167</v>
      </c>
      <c r="D144" s="21" t="s">
        <v>12</v>
      </c>
      <c r="E144" s="22">
        <v>4640</v>
      </c>
      <c r="F144" s="21">
        <v>3239</v>
      </c>
      <c r="G144" s="23" t="s">
        <v>41</v>
      </c>
    </row>
    <row r="145" spans="1:7" s="19" customFormat="1" x14ac:dyDescent="0.25">
      <c r="A145" s="20"/>
      <c r="B145" s="21" t="s">
        <v>14</v>
      </c>
      <c r="C145" s="21" t="s">
        <v>14</v>
      </c>
      <c r="D145" s="21" t="s">
        <v>15</v>
      </c>
      <c r="E145" s="22">
        <v>4640</v>
      </c>
      <c r="F145" s="21"/>
      <c r="G145" s="23" t="s">
        <v>14</v>
      </c>
    </row>
    <row r="146" spans="1:7" s="19" customFormat="1" x14ac:dyDescent="0.25">
      <c r="A146" s="20">
        <v>4939</v>
      </c>
      <c r="B146" s="21" t="s">
        <v>168</v>
      </c>
      <c r="C146" s="21" t="s">
        <v>169</v>
      </c>
      <c r="D146" s="21" t="s">
        <v>124</v>
      </c>
      <c r="E146" s="22">
        <v>8294.76</v>
      </c>
      <c r="F146" s="21">
        <v>3223</v>
      </c>
      <c r="G146" s="23" t="s">
        <v>44</v>
      </c>
    </row>
    <row r="147" spans="1:7" s="19" customFormat="1" x14ac:dyDescent="0.25">
      <c r="A147" s="20"/>
      <c r="B147" s="21" t="s">
        <v>14</v>
      </c>
      <c r="C147" s="21" t="s">
        <v>14</v>
      </c>
      <c r="D147" s="21" t="s">
        <v>15</v>
      </c>
      <c r="E147" s="22">
        <v>8294.76</v>
      </c>
      <c r="F147" s="21"/>
      <c r="G147" s="23" t="s">
        <v>14</v>
      </c>
    </row>
    <row r="148" spans="1:7" s="19" customFormat="1" x14ac:dyDescent="0.25">
      <c r="A148" s="20">
        <v>4952</v>
      </c>
      <c r="B148" s="21" t="s">
        <v>170</v>
      </c>
      <c r="C148" s="21" t="s">
        <v>171</v>
      </c>
      <c r="D148" s="21" t="s">
        <v>49</v>
      </c>
      <c r="E148" s="22">
        <v>586.79999999999995</v>
      </c>
      <c r="F148" s="21">
        <v>3239</v>
      </c>
      <c r="G148" s="23" t="s">
        <v>41</v>
      </c>
    </row>
    <row r="149" spans="1:7" s="19" customFormat="1" x14ac:dyDescent="0.25">
      <c r="A149" s="20"/>
      <c r="B149" s="21" t="s">
        <v>14</v>
      </c>
      <c r="C149" s="21" t="s">
        <v>14</v>
      </c>
      <c r="D149" s="21" t="s">
        <v>15</v>
      </c>
      <c r="E149" s="22">
        <v>586.79999999999995</v>
      </c>
      <c r="F149" s="21"/>
      <c r="G149" s="23" t="s">
        <v>14</v>
      </c>
    </row>
    <row r="150" spans="1:7" s="19" customFormat="1" x14ac:dyDescent="0.25">
      <c r="A150" s="20">
        <v>50</v>
      </c>
      <c r="B150" s="21" t="s">
        <v>172</v>
      </c>
      <c r="C150" s="21" t="s">
        <v>173</v>
      </c>
      <c r="D150" s="21" t="s">
        <v>12</v>
      </c>
      <c r="E150" s="22">
        <v>2040.93</v>
      </c>
      <c r="F150" s="21">
        <v>3237</v>
      </c>
      <c r="G150" s="23" t="s">
        <v>81</v>
      </c>
    </row>
    <row r="151" spans="1:7" s="19" customFormat="1" x14ac:dyDescent="0.25">
      <c r="A151" s="20"/>
      <c r="B151" s="21" t="s">
        <v>14</v>
      </c>
      <c r="C151" s="21" t="s">
        <v>14</v>
      </c>
      <c r="D151" s="21" t="s">
        <v>15</v>
      </c>
      <c r="E151" s="22">
        <v>2040.93</v>
      </c>
      <c r="F151" s="21"/>
      <c r="G151" s="23" t="s">
        <v>14</v>
      </c>
    </row>
    <row r="152" spans="1:7" s="19" customFormat="1" x14ac:dyDescent="0.25">
      <c r="A152" s="20">
        <v>507</v>
      </c>
      <c r="B152" s="21" t="s">
        <v>174</v>
      </c>
      <c r="C152" s="24">
        <v>93712633315</v>
      </c>
      <c r="D152" s="21" t="s">
        <v>12</v>
      </c>
      <c r="E152" s="22">
        <v>753.58</v>
      </c>
      <c r="F152" s="21">
        <v>3211</v>
      </c>
      <c r="G152" s="23" t="s">
        <v>53</v>
      </c>
    </row>
    <row r="153" spans="1:7" s="19" customFormat="1" x14ac:dyDescent="0.25">
      <c r="A153" s="20"/>
      <c r="B153" s="21"/>
      <c r="C153" s="21"/>
      <c r="D153" s="21" t="s">
        <v>15</v>
      </c>
      <c r="E153" s="22">
        <f>E152</f>
        <v>753.58</v>
      </c>
      <c r="F153" s="21"/>
      <c r="G153" s="23"/>
    </row>
    <row r="154" spans="1:7" s="19" customFormat="1" x14ac:dyDescent="0.25">
      <c r="A154" s="20">
        <v>515</v>
      </c>
      <c r="B154" s="21" t="s">
        <v>175</v>
      </c>
      <c r="C154" s="21" t="s">
        <v>176</v>
      </c>
      <c r="D154" s="21" t="s">
        <v>12</v>
      </c>
      <c r="E154" s="22">
        <v>675</v>
      </c>
      <c r="F154" s="21">
        <v>3231</v>
      </c>
      <c r="G154" s="23" t="s">
        <v>19</v>
      </c>
    </row>
    <row r="155" spans="1:7" s="19" customFormat="1" x14ac:dyDescent="0.25">
      <c r="A155" s="20"/>
      <c r="B155" s="21" t="s">
        <v>14</v>
      </c>
      <c r="C155" s="21" t="s">
        <v>14</v>
      </c>
      <c r="D155" s="21" t="s">
        <v>15</v>
      </c>
      <c r="E155" s="22">
        <v>675</v>
      </c>
      <c r="F155" s="21"/>
      <c r="G155" s="23" t="s">
        <v>14</v>
      </c>
    </row>
    <row r="156" spans="1:7" s="19" customFormat="1" x14ac:dyDescent="0.25">
      <c r="A156" s="20">
        <v>5152</v>
      </c>
      <c r="B156" s="21" t="s">
        <v>177</v>
      </c>
      <c r="C156" s="21" t="s">
        <v>178</v>
      </c>
      <c r="D156" s="21" t="s">
        <v>49</v>
      </c>
      <c r="E156" s="22">
        <v>7415</v>
      </c>
      <c r="F156" s="21">
        <v>3235</v>
      </c>
      <c r="G156" s="23" t="s">
        <v>116</v>
      </c>
    </row>
    <row r="157" spans="1:7" s="19" customFormat="1" x14ac:dyDescent="0.25">
      <c r="A157" s="20"/>
      <c r="B157" s="21" t="s">
        <v>14</v>
      </c>
      <c r="C157" s="21" t="s">
        <v>14</v>
      </c>
      <c r="D157" s="21" t="s">
        <v>15</v>
      </c>
      <c r="E157" s="22">
        <v>7415</v>
      </c>
      <c r="F157" s="21"/>
      <c r="G157" s="23" t="s">
        <v>14</v>
      </c>
    </row>
    <row r="158" spans="1:7" s="19" customFormat="1" x14ac:dyDescent="0.25">
      <c r="A158" s="20">
        <v>5153</v>
      </c>
      <c r="B158" s="21" t="s">
        <v>179</v>
      </c>
      <c r="C158" s="21" t="s">
        <v>180</v>
      </c>
      <c r="D158" s="21" t="s">
        <v>181</v>
      </c>
      <c r="E158" s="22">
        <v>205</v>
      </c>
      <c r="F158" s="21">
        <v>3294</v>
      </c>
      <c r="G158" s="23" t="s">
        <v>13</v>
      </c>
    </row>
    <row r="159" spans="1:7" s="19" customFormat="1" x14ac:dyDescent="0.25">
      <c r="A159" s="20"/>
      <c r="B159" s="21" t="s">
        <v>14</v>
      </c>
      <c r="C159" s="21" t="s">
        <v>14</v>
      </c>
      <c r="D159" s="21" t="s">
        <v>15</v>
      </c>
      <c r="E159" s="22">
        <v>205</v>
      </c>
      <c r="F159" s="21"/>
      <c r="G159" s="23" t="s">
        <v>14</v>
      </c>
    </row>
    <row r="160" spans="1:7" s="19" customFormat="1" x14ac:dyDescent="0.25">
      <c r="A160" s="20">
        <v>517</v>
      </c>
      <c r="B160" s="21" t="s">
        <v>182</v>
      </c>
      <c r="C160" s="21" t="s">
        <v>183</v>
      </c>
      <c r="D160" s="21" t="s">
        <v>60</v>
      </c>
      <c r="E160" s="22">
        <v>54.52</v>
      </c>
      <c r="F160" s="21">
        <v>3234</v>
      </c>
      <c r="G160" s="23" t="s">
        <v>29</v>
      </c>
    </row>
    <row r="161" spans="1:7" s="19" customFormat="1" x14ac:dyDescent="0.25">
      <c r="A161" s="20"/>
      <c r="B161" s="21" t="s">
        <v>14</v>
      </c>
      <c r="C161" s="21" t="s">
        <v>14</v>
      </c>
      <c r="D161" s="21" t="s">
        <v>15</v>
      </c>
      <c r="E161" s="22">
        <v>54.52</v>
      </c>
      <c r="F161" s="21"/>
      <c r="G161" s="23" t="s">
        <v>14</v>
      </c>
    </row>
    <row r="162" spans="1:7" s="19" customFormat="1" x14ac:dyDescent="0.25">
      <c r="A162" s="20">
        <v>5212</v>
      </c>
      <c r="B162" s="21" t="s">
        <v>184</v>
      </c>
      <c r="C162" s="21" t="s">
        <v>185</v>
      </c>
      <c r="D162" s="21" t="s">
        <v>12</v>
      </c>
      <c r="E162" s="22">
        <v>827.34</v>
      </c>
      <c r="F162" s="21">
        <v>3223</v>
      </c>
      <c r="G162" s="23" t="s">
        <v>44</v>
      </c>
    </row>
    <row r="163" spans="1:7" s="19" customFormat="1" x14ac:dyDescent="0.25">
      <c r="A163" s="20"/>
      <c r="B163" s="21" t="s">
        <v>14</v>
      </c>
      <c r="C163" s="21" t="s">
        <v>14</v>
      </c>
      <c r="D163" s="21" t="s">
        <v>15</v>
      </c>
      <c r="E163" s="22">
        <v>827.34</v>
      </c>
      <c r="F163" s="21"/>
      <c r="G163" s="23" t="s">
        <v>14</v>
      </c>
    </row>
    <row r="164" spans="1:7" s="19" customFormat="1" x14ac:dyDescent="0.25">
      <c r="A164" s="20">
        <v>54</v>
      </c>
      <c r="B164" s="21" t="s">
        <v>186</v>
      </c>
      <c r="C164" s="21" t="s">
        <v>187</v>
      </c>
      <c r="D164" s="21" t="s">
        <v>188</v>
      </c>
      <c r="E164" s="22">
        <v>31</v>
      </c>
      <c r="F164" s="21">
        <v>3234</v>
      </c>
      <c r="G164" s="23" t="s">
        <v>29</v>
      </c>
    </row>
    <row r="165" spans="1:7" s="19" customFormat="1" x14ac:dyDescent="0.25">
      <c r="A165" s="20"/>
      <c r="B165" s="21" t="s">
        <v>14</v>
      </c>
      <c r="C165" s="21" t="s">
        <v>14</v>
      </c>
      <c r="D165" s="21" t="s">
        <v>15</v>
      </c>
      <c r="E165" s="22">
        <v>31</v>
      </c>
      <c r="F165" s="21"/>
      <c r="G165" s="23" t="s">
        <v>14</v>
      </c>
    </row>
    <row r="166" spans="1:7" s="19" customFormat="1" x14ac:dyDescent="0.25">
      <c r="A166" s="20">
        <v>5432</v>
      </c>
      <c r="B166" s="21" t="s">
        <v>189</v>
      </c>
      <c r="C166" s="21" t="s">
        <v>190</v>
      </c>
      <c r="D166" s="21" t="s">
        <v>12</v>
      </c>
      <c r="E166" s="22">
        <v>17.43</v>
      </c>
      <c r="F166" s="21">
        <v>3221</v>
      </c>
      <c r="G166" s="23" t="s">
        <v>18</v>
      </c>
    </row>
    <row r="167" spans="1:7" s="19" customFormat="1" x14ac:dyDescent="0.25">
      <c r="A167" s="20">
        <v>5432</v>
      </c>
      <c r="B167" s="21" t="s">
        <v>189</v>
      </c>
      <c r="C167" s="21" t="s">
        <v>190</v>
      </c>
      <c r="D167" s="21" t="s">
        <v>12</v>
      </c>
      <c r="E167" s="22">
        <v>363.67</v>
      </c>
      <c r="F167" s="21">
        <v>3234</v>
      </c>
      <c r="G167" s="23" t="s">
        <v>29</v>
      </c>
    </row>
    <row r="168" spans="1:7" s="19" customFormat="1" x14ac:dyDescent="0.25">
      <c r="A168" s="20">
        <v>5432</v>
      </c>
      <c r="B168" s="21" t="s">
        <v>189</v>
      </c>
      <c r="C168" s="21" t="s">
        <v>190</v>
      </c>
      <c r="D168" s="21" t="s">
        <v>12</v>
      </c>
      <c r="E168" s="22">
        <v>98.9</v>
      </c>
      <c r="F168" s="21">
        <v>3235</v>
      </c>
      <c r="G168" s="23" t="s">
        <v>116</v>
      </c>
    </row>
    <row r="169" spans="1:7" s="19" customFormat="1" x14ac:dyDescent="0.25">
      <c r="A169" s="20"/>
      <c r="B169" s="21" t="s">
        <v>14</v>
      </c>
      <c r="C169" s="21" t="s">
        <v>14</v>
      </c>
      <c r="D169" s="21" t="s">
        <v>15</v>
      </c>
      <c r="E169" s="22">
        <f>E166+E167+E168</f>
        <v>480</v>
      </c>
      <c r="F169" s="21"/>
      <c r="G169" s="23" t="s">
        <v>14</v>
      </c>
    </row>
    <row r="170" spans="1:7" s="19" customFormat="1" x14ac:dyDescent="0.25">
      <c r="A170" s="20">
        <v>57</v>
      </c>
      <c r="B170" s="21" t="s">
        <v>191</v>
      </c>
      <c r="C170" s="21" t="s">
        <v>192</v>
      </c>
      <c r="D170" s="21" t="s">
        <v>70</v>
      </c>
      <c r="E170" s="22">
        <v>31.71</v>
      </c>
      <c r="F170" s="21">
        <v>3234</v>
      </c>
      <c r="G170" s="23" t="s">
        <v>29</v>
      </c>
    </row>
    <row r="171" spans="1:7" s="19" customFormat="1" x14ac:dyDescent="0.25">
      <c r="A171" s="20"/>
      <c r="B171" s="21" t="s">
        <v>14</v>
      </c>
      <c r="C171" s="21" t="s">
        <v>14</v>
      </c>
      <c r="D171" s="21" t="s">
        <v>15</v>
      </c>
      <c r="E171" s="22">
        <v>31.71</v>
      </c>
      <c r="F171" s="21"/>
      <c r="G171" s="23" t="s">
        <v>14</v>
      </c>
    </row>
    <row r="172" spans="1:7" s="19" customFormat="1" x14ac:dyDescent="0.25">
      <c r="A172" s="20">
        <v>58</v>
      </c>
      <c r="B172" s="21" t="s">
        <v>193</v>
      </c>
      <c r="C172" s="21" t="s">
        <v>194</v>
      </c>
      <c r="D172" s="21" t="s">
        <v>28</v>
      </c>
      <c r="E172" s="22">
        <v>46.85</v>
      </c>
      <c r="F172" s="21">
        <v>3234</v>
      </c>
      <c r="G172" s="23" t="s">
        <v>29</v>
      </c>
    </row>
    <row r="173" spans="1:7" s="19" customFormat="1" x14ac:dyDescent="0.25">
      <c r="A173" s="20"/>
      <c r="B173" s="21" t="s">
        <v>14</v>
      </c>
      <c r="C173" s="21" t="s">
        <v>14</v>
      </c>
      <c r="D173" s="21" t="s">
        <v>15</v>
      </c>
      <c r="E173" s="22">
        <v>46.85</v>
      </c>
      <c r="F173" s="21"/>
      <c r="G173" s="23" t="s">
        <v>14</v>
      </c>
    </row>
    <row r="174" spans="1:7" s="19" customFormat="1" x14ac:dyDescent="0.25">
      <c r="A174" s="20">
        <v>60</v>
      </c>
      <c r="B174" s="21" t="s">
        <v>195</v>
      </c>
      <c r="C174" s="21" t="s">
        <v>196</v>
      </c>
      <c r="D174" s="21" t="s">
        <v>12</v>
      </c>
      <c r="E174" s="22">
        <v>1048.56</v>
      </c>
      <c r="F174" s="21">
        <v>3234</v>
      </c>
      <c r="G174" s="23" t="s">
        <v>29</v>
      </c>
    </row>
    <row r="175" spans="1:7" s="19" customFormat="1" x14ac:dyDescent="0.25">
      <c r="A175" s="20">
        <v>60</v>
      </c>
      <c r="B175" s="21" t="s">
        <v>195</v>
      </c>
      <c r="C175" s="21" t="s">
        <v>196</v>
      </c>
      <c r="D175" s="21" t="s">
        <v>12</v>
      </c>
      <c r="E175" s="22">
        <v>0.38</v>
      </c>
      <c r="F175" s="21">
        <v>3433</v>
      </c>
      <c r="G175" s="23" t="s">
        <v>46</v>
      </c>
    </row>
    <row r="176" spans="1:7" s="19" customFormat="1" x14ac:dyDescent="0.25">
      <c r="A176" s="20"/>
      <c r="B176" s="21" t="s">
        <v>14</v>
      </c>
      <c r="C176" s="21" t="s">
        <v>14</v>
      </c>
      <c r="D176" s="21" t="s">
        <v>15</v>
      </c>
      <c r="E176" s="22">
        <v>1048.94</v>
      </c>
      <c r="F176" s="21"/>
      <c r="G176" s="23" t="s">
        <v>14</v>
      </c>
    </row>
    <row r="177" spans="1:7" s="19" customFormat="1" ht="30" x14ac:dyDescent="0.25">
      <c r="A177" s="20">
        <v>6010</v>
      </c>
      <c r="B177" s="21" t="s">
        <v>197</v>
      </c>
      <c r="C177" s="21" t="s">
        <v>198</v>
      </c>
      <c r="D177" s="21" t="s">
        <v>199</v>
      </c>
      <c r="E177" s="22">
        <v>2734.6</v>
      </c>
      <c r="F177" s="21">
        <v>3232</v>
      </c>
      <c r="G177" s="23" t="s">
        <v>25</v>
      </c>
    </row>
    <row r="178" spans="1:7" s="19" customFormat="1" x14ac:dyDescent="0.25">
      <c r="A178" s="20"/>
      <c r="B178" s="21" t="s">
        <v>14</v>
      </c>
      <c r="C178" s="21" t="s">
        <v>14</v>
      </c>
      <c r="D178" s="21" t="s">
        <v>15</v>
      </c>
      <c r="E178" s="22">
        <v>2734.6</v>
      </c>
      <c r="F178" s="21"/>
      <c r="G178" s="23" t="s">
        <v>14</v>
      </c>
    </row>
    <row r="179" spans="1:7" s="19" customFormat="1" x14ac:dyDescent="0.25">
      <c r="A179" s="20">
        <v>602</v>
      </c>
      <c r="B179" s="21" t="s">
        <v>200</v>
      </c>
      <c r="C179" s="21" t="s">
        <v>201</v>
      </c>
      <c r="D179" s="21" t="s">
        <v>12</v>
      </c>
      <c r="E179" s="22">
        <v>782.15</v>
      </c>
      <c r="F179" s="21">
        <v>3234</v>
      </c>
      <c r="G179" s="23" t="s">
        <v>29</v>
      </c>
    </row>
    <row r="180" spans="1:7" s="19" customFormat="1" x14ac:dyDescent="0.25">
      <c r="A180" s="20">
        <v>602</v>
      </c>
      <c r="B180" s="21" t="s">
        <v>200</v>
      </c>
      <c r="C180" s="21" t="s">
        <v>201</v>
      </c>
      <c r="D180" s="21" t="s">
        <v>12</v>
      </c>
      <c r="E180" s="22">
        <v>2.75</v>
      </c>
      <c r="F180" s="21">
        <v>3433</v>
      </c>
      <c r="G180" s="23" t="s">
        <v>46</v>
      </c>
    </row>
    <row r="181" spans="1:7" s="19" customFormat="1" x14ac:dyDescent="0.25">
      <c r="A181" s="20"/>
      <c r="B181" s="21" t="s">
        <v>14</v>
      </c>
      <c r="C181" s="21" t="s">
        <v>14</v>
      </c>
      <c r="D181" s="21" t="s">
        <v>15</v>
      </c>
      <c r="E181" s="22">
        <f>E179+E180</f>
        <v>784.9</v>
      </c>
      <c r="F181" s="21"/>
      <c r="G181" s="23" t="s">
        <v>14</v>
      </c>
    </row>
    <row r="182" spans="1:7" s="19" customFormat="1" x14ac:dyDescent="0.25">
      <c r="A182" s="20">
        <v>6028</v>
      </c>
      <c r="B182" s="21" t="s">
        <v>202</v>
      </c>
      <c r="C182" s="21" t="s">
        <v>203</v>
      </c>
      <c r="D182" s="21" t="s">
        <v>12</v>
      </c>
      <c r="E182" s="22">
        <v>875</v>
      </c>
      <c r="F182" s="21">
        <v>3238</v>
      </c>
      <c r="G182" s="23" t="s">
        <v>95</v>
      </c>
    </row>
    <row r="183" spans="1:7" s="19" customFormat="1" x14ac:dyDescent="0.25">
      <c r="A183" s="20"/>
      <c r="B183" s="21" t="s">
        <v>14</v>
      </c>
      <c r="C183" s="21" t="s">
        <v>14</v>
      </c>
      <c r="D183" s="21" t="s">
        <v>15</v>
      </c>
      <c r="E183" s="22">
        <v>875</v>
      </c>
      <c r="F183" s="21"/>
      <c r="G183" s="23" t="s">
        <v>14</v>
      </c>
    </row>
    <row r="184" spans="1:7" s="19" customFormat="1" x14ac:dyDescent="0.25">
      <c r="A184" s="20">
        <v>6116</v>
      </c>
      <c r="B184" s="21" t="s">
        <v>204</v>
      </c>
      <c r="C184" s="21" t="s">
        <v>205</v>
      </c>
      <c r="D184" s="21" t="s">
        <v>12</v>
      </c>
      <c r="E184" s="22">
        <v>1202.49</v>
      </c>
      <c r="F184" s="21">
        <v>3239</v>
      </c>
      <c r="G184" s="23" t="s">
        <v>41</v>
      </c>
    </row>
    <row r="185" spans="1:7" s="19" customFormat="1" x14ac:dyDescent="0.25">
      <c r="A185" s="20"/>
      <c r="B185" s="21" t="s">
        <v>14</v>
      </c>
      <c r="C185" s="21" t="s">
        <v>14</v>
      </c>
      <c r="D185" s="21" t="s">
        <v>15</v>
      </c>
      <c r="E185" s="22">
        <v>1202.49</v>
      </c>
      <c r="F185" s="21"/>
      <c r="G185" s="23" t="s">
        <v>14</v>
      </c>
    </row>
    <row r="186" spans="1:7" s="19" customFormat="1" x14ac:dyDescent="0.25">
      <c r="A186" s="20">
        <v>6439</v>
      </c>
      <c r="B186" s="21" t="s">
        <v>206</v>
      </c>
      <c r="C186" s="21" t="s">
        <v>207</v>
      </c>
      <c r="D186" s="21" t="s">
        <v>52</v>
      </c>
      <c r="E186" s="22">
        <v>425.28</v>
      </c>
      <c r="F186" s="21">
        <v>3239</v>
      </c>
      <c r="G186" s="23" t="s">
        <v>41</v>
      </c>
    </row>
    <row r="187" spans="1:7" s="19" customFormat="1" x14ac:dyDescent="0.25">
      <c r="A187" s="20"/>
      <c r="B187" s="21" t="s">
        <v>14</v>
      </c>
      <c r="C187" s="21" t="s">
        <v>14</v>
      </c>
      <c r="D187" s="21" t="s">
        <v>15</v>
      </c>
      <c r="E187" s="22">
        <v>425.28</v>
      </c>
      <c r="F187" s="21"/>
      <c r="G187" s="23" t="s">
        <v>14</v>
      </c>
    </row>
    <row r="188" spans="1:7" s="19" customFormat="1" x14ac:dyDescent="0.25">
      <c r="A188" s="20">
        <v>6440</v>
      </c>
      <c r="B188" s="21" t="s">
        <v>208</v>
      </c>
      <c r="C188" s="21" t="s">
        <v>209</v>
      </c>
      <c r="D188" s="21" t="s">
        <v>210</v>
      </c>
      <c r="E188" s="22">
        <v>1047.25</v>
      </c>
      <c r="F188" s="21">
        <v>3239</v>
      </c>
      <c r="G188" s="23" t="s">
        <v>41</v>
      </c>
    </row>
    <row r="189" spans="1:7" s="19" customFormat="1" x14ac:dyDescent="0.25">
      <c r="A189" s="20"/>
      <c r="B189" s="21" t="s">
        <v>14</v>
      </c>
      <c r="C189" s="21" t="s">
        <v>14</v>
      </c>
      <c r="D189" s="21" t="s">
        <v>15</v>
      </c>
      <c r="E189" s="22">
        <v>1047.25</v>
      </c>
      <c r="F189" s="21"/>
      <c r="G189" s="23" t="s">
        <v>14</v>
      </c>
    </row>
    <row r="190" spans="1:7" s="19" customFormat="1" x14ac:dyDescent="0.25">
      <c r="A190" s="20">
        <v>6531</v>
      </c>
      <c r="B190" s="21" t="s">
        <v>211</v>
      </c>
      <c r="C190" s="21" t="s">
        <v>212</v>
      </c>
      <c r="D190" s="21" t="s">
        <v>12</v>
      </c>
      <c r="E190" s="22">
        <v>23.83</v>
      </c>
      <c r="F190" s="21">
        <v>4124</v>
      </c>
      <c r="G190" s="23" t="s">
        <v>213</v>
      </c>
    </row>
    <row r="191" spans="1:7" s="19" customFormat="1" x14ac:dyDescent="0.25">
      <c r="A191" s="20"/>
      <c r="B191" s="21" t="s">
        <v>14</v>
      </c>
      <c r="C191" s="21" t="s">
        <v>14</v>
      </c>
      <c r="D191" s="21" t="s">
        <v>15</v>
      </c>
      <c r="E191" s="22">
        <v>23.83</v>
      </c>
      <c r="F191" s="21"/>
      <c r="G191" s="23" t="s">
        <v>14</v>
      </c>
    </row>
    <row r="192" spans="1:7" s="19" customFormat="1" x14ac:dyDescent="0.25">
      <c r="A192" s="20">
        <v>654</v>
      </c>
      <c r="B192" s="21" t="s">
        <v>214</v>
      </c>
      <c r="C192" s="24">
        <v>82031999604</v>
      </c>
      <c r="D192" s="21" t="s">
        <v>12</v>
      </c>
      <c r="E192" s="22">
        <v>1576.34</v>
      </c>
      <c r="F192" s="21">
        <v>3212</v>
      </c>
      <c r="G192" s="23" t="s">
        <v>215</v>
      </c>
    </row>
    <row r="193" spans="1:7" s="19" customFormat="1" x14ac:dyDescent="0.25">
      <c r="A193" s="20"/>
      <c r="B193" s="21"/>
      <c r="C193" s="21"/>
      <c r="D193" s="21" t="s">
        <v>15</v>
      </c>
      <c r="E193" s="22">
        <f>E192</f>
        <v>1576.34</v>
      </c>
      <c r="F193" s="21"/>
      <c r="G193" s="23"/>
    </row>
    <row r="194" spans="1:7" s="19" customFormat="1" x14ac:dyDescent="0.25">
      <c r="A194" s="20">
        <v>6696</v>
      </c>
      <c r="B194" s="21" t="s">
        <v>216</v>
      </c>
      <c r="C194" s="21" t="s">
        <v>217</v>
      </c>
      <c r="D194" s="21" t="s">
        <v>218</v>
      </c>
      <c r="E194" s="22">
        <v>182.52</v>
      </c>
      <c r="F194" s="21">
        <v>3222</v>
      </c>
      <c r="G194" s="23" t="s">
        <v>38</v>
      </c>
    </row>
    <row r="195" spans="1:7" s="19" customFormat="1" x14ac:dyDescent="0.25">
      <c r="A195" s="20"/>
      <c r="B195" s="21" t="s">
        <v>14</v>
      </c>
      <c r="C195" s="21" t="s">
        <v>14</v>
      </c>
      <c r="D195" s="21" t="s">
        <v>15</v>
      </c>
      <c r="E195" s="22">
        <v>182.52</v>
      </c>
      <c r="F195" s="21"/>
      <c r="G195" s="23" t="s">
        <v>14</v>
      </c>
    </row>
    <row r="196" spans="1:7" s="19" customFormat="1" x14ac:dyDescent="0.25">
      <c r="A196" s="20">
        <v>6730</v>
      </c>
      <c r="B196" s="21" t="s">
        <v>219</v>
      </c>
      <c r="C196" s="21" t="s">
        <v>220</v>
      </c>
      <c r="D196" s="21" t="s">
        <v>221</v>
      </c>
      <c r="E196" s="22">
        <v>1737</v>
      </c>
      <c r="F196" s="21">
        <v>4231</v>
      </c>
      <c r="G196" s="23" t="s">
        <v>222</v>
      </c>
    </row>
    <row r="197" spans="1:7" s="19" customFormat="1" x14ac:dyDescent="0.25">
      <c r="A197" s="20"/>
      <c r="B197" s="21" t="s">
        <v>14</v>
      </c>
      <c r="C197" s="21" t="s">
        <v>14</v>
      </c>
      <c r="D197" s="21" t="s">
        <v>15</v>
      </c>
      <c r="E197" s="22">
        <v>1737</v>
      </c>
      <c r="F197" s="21"/>
      <c r="G197" s="23" t="s">
        <v>14</v>
      </c>
    </row>
    <row r="198" spans="1:7" s="19" customFormat="1" x14ac:dyDescent="0.25">
      <c r="A198" s="20">
        <v>6761</v>
      </c>
      <c r="B198" s="21" t="s">
        <v>223</v>
      </c>
      <c r="C198" s="21" t="s">
        <v>224</v>
      </c>
      <c r="D198" s="21" t="s">
        <v>28</v>
      </c>
      <c r="E198" s="22">
        <v>750</v>
      </c>
      <c r="F198" s="21">
        <v>3234</v>
      </c>
      <c r="G198" s="23" t="s">
        <v>29</v>
      </c>
    </row>
    <row r="199" spans="1:7" s="19" customFormat="1" x14ac:dyDescent="0.25">
      <c r="A199" s="20"/>
      <c r="B199" s="21" t="s">
        <v>14</v>
      </c>
      <c r="C199" s="21" t="s">
        <v>14</v>
      </c>
      <c r="D199" s="21" t="s">
        <v>15</v>
      </c>
      <c r="E199" s="22">
        <v>750</v>
      </c>
      <c r="F199" s="21"/>
      <c r="G199" s="23" t="s">
        <v>14</v>
      </c>
    </row>
    <row r="200" spans="1:7" s="19" customFormat="1" x14ac:dyDescent="0.25">
      <c r="A200" s="20">
        <v>6764</v>
      </c>
      <c r="B200" s="21" t="s">
        <v>225</v>
      </c>
      <c r="C200" s="21" t="s">
        <v>226</v>
      </c>
      <c r="D200" s="21" t="s">
        <v>227</v>
      </c>
      <c r="E200" s="22">
        <v>24</v>
      </c>
      <c r="F200" s="21">
        <v>3239</v>
      </c>
      <c r="G200" s="23" t="s">
        <v>41</v>
      </c>
    </row>
    <row r="201" spans="1:7" s="19" customFormat="1" x14ac:dyDescent="0.25">
      <c r="A201" s="20"/>
      <c r="B201" s="21" t="s">
        <v>14</v>
      </c>
      <c r="C201" s="21" t="s">
        <v>14</v>
      </c>
      <c r="D201" s="21" t="s">
        <v>15</v>
      </c>
      <c r="E201" s="22">
        <v>24</v>
      </c>
      <c r="F201" s="21"/>
      <c r="G201" s="23" t="s">
        <v>14</v>
      </c>
    </row>
    <row r="202" spans="1:7" s="19" customFormat="1" x14ac:dyDescent="0.25">
      <c r="A202" s="20">
        <v>6779</v>
      </c>
      <c r="B202" s="21" t="s">
        <v>228</v>
      </c>
      <c r="C202" s="21" t="s">
        <v>229</v>
      </c>
      <c r="D202" s="21" t="s">
        <v>12</v>
      </c>
      <c r="E202" s="22">
        <v>2970.68</v>
      </c>
      <c r="F202" s="21">
        <v>3239</v>
      </c>
      <c r="G202" s="23" t="s">
        <v>41</v>
      </c>
    </row>
    <row r="203" spans="1:7" s="19" customFormat="1" x14ac:dyDescent="0.25">
      <c r="A203" s="20"/>
      <c r="B203" s="21" t="s">
        <v>14</v>
      </c>
      <c r="C203" s="21" t="s">
        <v>14</v>
      </c>
      <c r="D203" s="21" t="s">
        <v>15</v>
      </c>
      <c r="E203" s="22">
        <v>2970.68</v>
      </c>
      <c r="F203" s="21"/>
      <c r="G203" s="23" t="s">
        <v>14</v>
      </c>
    </row>
    <row r="204" spans="1:7" s="19" customFormat="1" x14ac:dyDescent="0.25">
      <c r="A204" s="20">
        <v>6822</v>
      </c>
      <c r="B204" s="21" t="s">
        <v>230</v>
      </c>
      <c r="C204" s="21" t="s">
        <v>231</v>
      </c>
      <c r="D204" s="21" t="s">
        <v>90</v>
      </c>
      <c r="E204" s="22">
        <v>1288.05</v>
      </c>
      <c r="F204" s="21">
        <v>3223</v>
      </c>
      <c r="G204" s="23" t="s">
        <v>44</v>
      </c>
    </row>
    <row r="205" spans="1:7" s="19" customFormat="1" x14ac:dyDescent="0.25">
      <c r="A205" s="20">
        <v>6822</v>
      </c>
      <c r="B205" s="21" t="s">
        <v>230</v>
      </c>
      <c r="C205" s="21" t="s">
        <v>231</v>
      </c>
      <c r="D205" s="21" t="s">
        <v>90</v>
      </c>
      <c r="E205" s="22">
        <v>117.29</v>
      </c>
      <c r="F205" s="21">
        <v>3234</v>
      </c>
      <c r="G205" s="23" t="s">
        <v>29</v>
      </c>
    </row>
    <row r="206" spans="1:7" s="19" customFormat="1" x14ac:dyDescent="0.25">
      <c r="A206" s="20"/>
      <c r="B206" s="21" t="s">
        <v>14</v>
      </c>
      <c r="C206" s="21" t="s">
        <v>14</v>
      </c>
      <c r="D206" s="21" t="s">
        <v>15</v>
      </c>
      <c r="E206" s="22">
        <f>E204+E205</f>
        <v>1405.34</v>
      </c>
      <c r="F206" s="21"/>
      <c r="G206" s="23" t="s">
        <v>14</v>
      </c>
    </row>
    <row r="207" spans="1:7" s="19" customFormat="1" x14ac:dyDescent="0.25">
      <c r="A207" s="20">
        <v>6832</v>
      </c>
      <c r="B207" s="21" t="s">
        <v>232</v>
      </c>
      <c r="C207" s="24">
        <v>81291790468</v>
      </c>
      <c r="D207" s="21" t="s">
        <v>12</v>
      </c>
      <c r="E207" s="22">
        <v>170</v>
      </c>
      <c r="F207" s="21">
        <v>3239</v>
      </c>
      <c r="G207" s="23" t="s">
        <v>41</v>
      </c>
    </row>
    <row r="208" spans="1:7" s="19" customFormat="1" x14ac:dyDescent="0.25">
      <c r="A208" s="20"/>
      <c r="B208" s="21"/>
      <c r="C208" s="21"/>
      <c r="D208" s="21" t="s">
        <v>15</v>
      </c>
      <c r="E208" s="22">
        <f>E207</f>
        <v>170</v>
      </c>
      <c r="F208" s="21"/>
      <c r="G208" s="23"/>
    </row>
    <row r="209" spans="1:7" s="19" customFormat="1" x14ac:dyDescent="0.25">
      <c r="A209" s="20">
        <v>687</v>
      </c>
      <c r="B209" s="21" t="s">
        <v>233</v>
      </c>
      <c r="C209" s="21" t="s">
        <v>234</v>
      </c>
      <c r="D209" s="21" t="s">
        <v>12</v>
      </c>
      <c r="E209" s="22">
        <v>318.70999999999998</v>
      </c>
      <c r="F209" s="21">
        <v>3431</v>
      </c>
      <c r="G209" s="23" t="s">
        <v>100</v>
      </c>
    </row>
    <row r="210" spans="1:7" s="19" customFormat="1" x14ac:dyDescent="0.25">
      <c r="A210" s="20"/>
      <c r="B210" s="21" t="s">
        <v>14</v>
      </c>
      <c r="C210" s="21" t="s">
        <v>14</v>
      </c>
      <c r="D210" s="21" t="s">
        <v>15</v>
      </c>
      <c r="E210" s="22">
        <v>318.70999999999998</v>
      </c>
      <c r="F210" s="21"/>
      <c r="G210" s="23" t="s">
        <v>14</v>
      </c>
    </row>
    <row r="211" spans="1:7" s="19" customFormat="1" x14ac:dyDescent="0.25">
      <c r="A211" s="20">
        <v>6936</v>
      </c>
      <c r="B211" s="21" t="s">
        <v>235</v>
      </c>
      <c r="C211" s="21" t="s">
        <v>236</v>
      </c>
      <c r="D211" s="21" t="s">
        <v>60</v>
      </c>
      <c r="E211" s="22">
        <v>81.48</v>
      </c>
      <c r="F211" s="21">
        <v>3232</v>
      </c>
      <c r="G211" s="23" t="s">
        <v>25</v>
      </c>
    </row>
    <row r="212" spans="1:7" s="19" customFormat="1" x14ac:dyDescent="0.25">
      <c r="A212" s="20"/>
      <c r="B212" s="21" t="s">
        <v>14</v>
      </c>
      <c r="C212" s="21" t="s">
        <v>14</v>
      </c>
      <c r="D212" s="21" t="s">
        <v>15</v>
      </c>
      <c r="E212" s="22">
        <v>81.48</v>
      </c>
      <c r="F212" s="21"/>
      <c r="G212" s="23" t="s">
        <v>14</v>
      </c>
    </row>
    <row r="213" spans="1:7" s="19" customFormat="1" x14ac:dyDescent="0.25">
      <c r="A213" s="20">
        <v>6968</v>
      </c>
      <c r="B213" s="21" t="s">
        <v>237</v>
      </c>
      <c r="C213" s="21" t="s">
        <v>238</v>
      </c>
      <c r="D213" s="21" t="s">
        <v>239</v>
      </c>
      <c r="E213" s="22">
        <v>202.02</v>
      </c>
      <c r="F213" s="21">
        <v>3231</v>
      </c>
      <c r="G213" s="23" t="s">
        <v>19</v>
      </c>
    </row>
    <row r="214" spans="1:7" s="19" customFormat="1" x14ac:dyDescent="0.25">
      <c r="A214" s="20"/>
      <c r="B214" s="21" t="s">
        <v>14</v>
      </c>
      <c r="C214" s="21" t="s">
        <v>14</v>
      </c>
      <c r="D214" s="21" t="s">
        <v>15</v>
      </c>
      <c r="E214" s="22">
        <v>202.02</v>
      </c>
      <c r="F214" s="21"/>
      <c r="G214" s="23" t="s">
        <v>14</v>
      </c>
    </row>
    <row r="215" spans="1:7" s="19" customFormat="1" x14ac:dyDescent="0.25">
      <c r="A215" s="20">
        <v>6984</v>
      </c>
      <c r="B215" s="21" t="s">
        <v>240</v>
      </c>
      <c r="C215" s="21" t="s">
        <v>241</v>
      </c>
      <c r="D215" s="21" t="s">
        <v>242</v>
      </c>
      <c r="E215" s="22">
        <v>5906.25</v>
      </c>
      <c r="F215" s="21">
        <v>3235</v>
      </c>
      <c r="G215" s="23" t="s">
        <v>116</v>
      </c>
    </row>
    <row r="216" spans="1:7" s="19" customFormat="1" x14ac:dyDescent="0.25">
      <c r="A216" s="20"/>
      <c r="B216" s="21" t="s">
        <v>14</v>
      </c>
      <c r="C216" s="21" t="s">
        <v>14</v>
      </c>
      <c r="D216" s="21" t="s">
        <v>15</v>
      </c>
      <c r="E216" s="22">
        <v>5906.25</v>
      </c>
      <c r="F216" s="21"/>
      <c r="G216" s="23" t="s">
        <v>14</v>
      </c>
    </row>
    <row r="217" spans="1:7" s="19" customFormat="1" x14ac:dyDescent="0.25">
      <c r="A217" s="20">
        <v>7007</v>
      </c>
      <c r="B217" s="21" t="s">
        <v>243</v>
      </c>
      <c r="C217" s="21" t="s">
        <v>244</v>
      </c>
      <c r="D217" s="21" t="s">
        <v>188</v>
      </c>
      <c r="E217" s="22">
        <v>54386.2</v>
      </c>
      <c r="F217" s="21">
        <v>4124</v>
      </c>
      <c r="G217" s="23" t="s">
        <v>213</v>
      </c>
    </row>
    <row r="218" spans="1:7" s="19" customFormat="1" x14ac:dyDescent="0.25">
      <c r="A218" s="20"/>
      <c r="B218" s="21" t="s">
        <v>14</v>
      </c>
      <c r="C218" s="21" t="s">
        <v>14</v>
      </c>
      <c r="D218" s="21" t="s">
        <v>15</v>
      </c>
      <c r="E218" s="22">
        <v>54386.2</v>
      </c>
      <c r="F218" s="21"/>
      <c r="G218" s="23" t="s">
        <v>14</v>
      </c>
    </row>
    <row r="219" spans="1:7" s="6" customFormat="1" x14ac:dyDescent="0.25">
      <c r="A219" s="20">
        <v>7019</v>
      </c>
      <c r="B219" s="21" t="s">
        <v>245</v>
      </c>
      <c r="C219" s="21" t="s">
        <v>246</v>
      </c>
      <c r="D219" s="21" t="s">
        <v>90</v>
      </c>
      <c r="E219" s="22">
        <v>560</v>
      </c>
      <c r="F219" s="21">
        <v>3232</v>
      </c>
      <c r="G219" s="23" t="s">
        <v>25</v>
      </c>
    </row>
    <row r="220" spans="1:7" s="6" customFormat="1" x14ac:dyDescent="0.25">
      <c r="A220" s="20"/>
      <c r="B220" s="21" t="s">
        <v>14</v>
      </c>
      <c r="C220" s="21" t="s">
        <v>14</v>
      </c>
      <c r="D220" s="21" t="s">
        <v>15</v>
      </c>
      <c r="E220" s="22">
        <v>560</v>
      </c>
      <c r="F220" s="21"/>
      <c r="G220" s="23" t="s">
        <v>14</v>
      </c>
    </row>
    <row r="221" spans="1:7" s="6" customFormat="1" x14ac:dyDescent="0.25">
      <c r="A221" s="20">
        <v>7029</v>
      </c>
      <c r="B221" s="21" t="s">
        <v>247</v>
      </c>
      <c r="C221" s="21" t="s">
        <v>248</v>
      </c>
      <c r="D221" s="21" t="s">
        <v>12</v>
      </c>
      <c r="E221" s="22">
        <v>235.5</v>
      </c>
      <c r="F221" s="21">
        <v>3293</v>
      </c>
      <c r="G221" s="23" t="s">
        <v>249</v>
      </c>
    </row>
    <row r="222" spans="1:7" x14ac:dyDescent="0.25">
      <c r="A222" s="20"/>
      <c r="B222" s="21" t="s">
        <v>14</v>
      </c>
      <c r="C222" s="21" t="s">
        <v>14</v>
      </c>
      <c r="D222" s="21" t="s">
        <v>15</v>
      </c>
      <c r="E222" s="22">
        <v>235.5</v>
      </c>
      <c r="F222" s="21"/>
      <c r="G222" s="23" t="s">
        <v>14</v>
      </c>
    </row>
    <row r="223" spans="1:7" s="26" customFormat="1" x14ac:dyDescent="0.25">
      <c r="A223" s="20">
        <v>7102</v>
      </c>
      <c r="B223" s="21" t="s">
        <v>250</v>
      </c>
      <c r="C223" s="21" t="s">
        <v>251</v>
      </c>
      <c r="D223" s="21" t="s">
        <v>252</v>
      </c>
      <c r="E223" s="22">
        <v>8375</v>
      </c>
      <c r="F223" s="21">
        <v>3239</v>
      </c>
      <c r="G223" s="23" t="s">
        <v>41</v>
      </c>
    </row>
    <row r="224" spans="1:7" x14ac:dyDescent="0.25">
      <c r="A224" s="20"/>
      <c r="B224" s="21" t="s">
        <v>14</v>
      </c>
      <c r="C224" s="21" t="s">
        <v>14</v>
      </c>
      <c r="D224" s="21" t="s">
        <v>15</v>
      </c>
      <c r="E224" s="22">
        <v>8375</v>
      </c>
      <c r="F224" s="21"/>
      <c r="G224" s="23" t="s">
        <v>14</v>
      </c>
    </row>
    <row r="225" spans="1:7" x14ac:dyDescent="0.25">
      <c r="A225" s="20">
        <v>7183</v>
      </c>
      <c r="B225" s="21" t="s">
        <v>253</v>
      </c>
      <c r="C225" s="24">
        <v>70812508533</v>
      </c>
      <c r="D225" s="21" t="s">
        <v>254</v>
      </c>
      <c r="E225" s="22">
        <v>1.31</v>
      </c>
      <c r="F225" s="21">
        <v>3221</v>
      </c>
      <c r="G225" s="23" t="s">
        <v>18</v>
      </c>
    </row>
    <row r="226" spans="1:7" x14ac:dyDescent="0.25">
      <c r="A226" s="20"/>
      <c r="B226" s="21"/>
      <c r="C226" s="21"/>
      <c r="D226" s="21" t="s">
        <v>15</v>
      </c>
      <c r="E226" s="22">
        <f>E225</f>
        <v>1.31</v>
      </c>
      <c r="F226" s="21"/>
      <c r="G226" s="23"/>
    </row>
    <row r="227" spans="1:7" x14ac:dyDescent="0.25">
      <c r="A227" s="20">
        <v>7190</v>
      </c>
      <c r="B227" s="21" t="s">
        <v>255</v>
      </c>
      <c r="C227" s="21" t="s">
        <v>256</v>
      </c>
      <c r="D227" s="21" t="s">
        <v>52</v>
      </c>
      <c r="E227" s="22">
        <v>250</v>
      </c>
      <c r="F227" s="21">
        <v>3234</v>
      </c>
      <c r="G227" s="23" t="s">
        <v>29</v>
      </c>
    </row>
    <row r="228" spans="1:7" x14ac:dyDescent="0.25">
      <c r="A228" s="20"/>
      <c r="B228" s="21" t="s">
        <v>14</v>
      </c>
      <c r="C228" s="21" t="s">
        <v>14</v>
      </c>
      <c r="D228" s="21" t="s">
        <v>15</v>
      </c>
      <c r="E228" s="22">
        <v>250</v>
      </c>
      <c r="F228" s="21"/>
      <c r="G228" s="23" t="s">
        <v>14</v>
      </c>
    </row>
    <row r="229" spans="1:7" x14ac:dyDescent="0.25">
      <c r="A229" s="20">
        <v>7191</v>
      </c>
      <c r="B229" s="21" t="s">
        <v>257</v>
      </c>
      <c r="C229" s="21" t="s">
        <v>258</v>
      </c>
      <c r="D229" s="21" t="s">
        <v>70</v>
      </c>
      <c r="E229" s="22">
        <v>250</v>
      </c>
      <c r="F229" s="21">
        <v>3232</v>
      </c>
      <c r="G229" s="23" t="s">
        <v>25</v>
      </c>
    </row>
    <row r="230" spans="1:7" x14ac:dyDescent="0.25">
      <c r="A230" s="20"/>
      <c r="B230" s="21" t="s">
        <v>14</v>
      </c>
      <c r="C230" s="21" t="s">
        <v>14</v>
      </c>
      <c r="D230" s="21" t="s">
        <v>15</v>
      </c>
      <c r="E230" s="22">
        <v>250</v>
      </c>
      <c r="F230" s="21"/>
      <c r="G230" s="23" t="s">
        <v>14</v>
      </c>
    </row>
    <row r="231" spans="1:7" ht="30" x14ac:dyDescent="0.25">
      <c r="A231" s="20">
        <v>7193</v>
      </c>
      <c r="B231" s="21" t="s">
        <v>259</v>
      </c>
      <c r="C231" s="21" t="s">
        <v>260</v>
      </c>
      <c r="D231" s="21" t="s">
        <v>261</v>
      </c>
      <c r="E231" s="22">
        <v>1300</v>
      </c>
      <c r="F231" s="21">
        <v>3213</v>
      </c>
      <c r="G231" s="23" t="s">
        <v>262</v>
      </c>
    </row>
    <row r="232" spans="1:7" x14ac:dyDescent="0.25">
      <c r="A232" s="20"/>
      <c r="B232" s="21" t="s">
        <v>14</v>
      </c>
      <c r="C232" s="21" t="s">
        <v>14</v>
      </c>
      <c r="D232" s="21" t="s">
        <v>15</v>
      </c>
      <c r="E232" s="22">
        <v>1300</v>
      </c>
      <c r="F232" s="21"/>
      <c r="G232" s="23" t="s">
        <v>14</v>
      </c>
    </row>
    <row r="233" spans="1:7" x14ac:dyDescent="0.25">
      <c r="A233" s="20">
        <v>7196</v>
      </c>
      <c r="B233" s="21" t="s">
        <v>263</v>
      </c>
      <c r="C233" s="21" t="s">
        <v>264</v>
      </c>
      <c r="D233" s="21" t="s">
        <v>265</v>
      </c>
      <c r="E233" s="22">
        <v>553.51</v>
      </c>
      <c r="F233" s="21">
        <v>3211</v>
      </c>
      <c r="G233" s="23" t="s">
        <v>53</v>
      </c>
    </row>
    <row r="234" spans="1:7" x14ac:dyDescent="0.25">
      <c r="A234" s="20"/>
      <c r="B234" s="21" t="s">
        <v>14</v>
      </c>
      <c r="C234" s="21" t="s">
        <v>14</v>
      </c>
      <c r="D234" s="21" t="s">
        <v>15</v>
      </c>
      <c r="E234" s="22">
        <v>553.51</v>
      </c>
      <c r="F234" s="21"/>
      <c r="G234" s="23" t="s">
        <v>14</v>
      </c>
    </row>
    <row r="235" spans="1:7" x14ac:dyDescent="0.25">
      <c r="A235" s="20">
        <v>7203</v>
      </c>
      <c r="B235" s="21" t="s">
        <v>266</v>
      </c>
      <c r="C235" s="21" t="s">
        <v>267</v>
      </c>
      <c r="D235" s="21" t="s">
        <v>268</v>
      </c>
      <c r="E235" s="22">
        <v>284.39999999999998</v>
      </c>
      <c r="F235" s="21">
        <v>3211</v>
      </c>
      <c r="G235" s="23" t="s">
        <v>53</v>
      </c>
    </row>
    <row r="236" spans="1:7" x14ac:dyDescent="0.25">
      <c r="A236" s="20"/>
      <c r="B236" s="21" t="s">
        <v>14</v>
      </c>
      <c r="C236" s="21" t="s">
        <v>14</v>
      </c>
      <c r="D236" s="21" t="s">
        <v>15</v>
      </c>
      <c r="E236" s="22">
        <v>284.39999999999998</v>
      </c>
      <c r="F236" s="21"/>
      <c r="G236" s="23" t="s">
        <v>14</v>
      </c>
    </row>
    <row r="237" spans="1:7" x14ac:dyDescent="0.25">
      <c r="A237" s="20">
        <v>969</v>
      </c>
      <c r="B237" s="21" t="s">
        <v>269</v>
      </c>
      <c r="C237" s="21" t="s">
        <v>270</v>
      </c>
      <c r="D237" s="21" t="s">
        <v>271</v>
      </c>
      <c r="E237" s="22">
        <v>140</v>
      </c>
      <c r="F237" s="21">
        <v>3221</v>
      </c>
      <c r="G237" s="23" t="s">
        <v>18</v>
      </c>
    </row>
    <row r="238" spans="1:7" x14ac:dyDescent="0.25">
      <c r="A238" s="20"/>
      <c r="B238" s="21" t="s">
        <v>14</v>
      </c>
      <c r="C238" s="21" t="s">
        <v>14</v>
      </c>
      <c r="D238" s="21" t="s">
        <v>15</v>
      </c>
      <c r="E238" s="22">
        <v>140</v>
      </c>
      <c r="F238" s="21"/>
      <c r="G238" s="23" t="s">
        <v>14</v>
      </c>
    </row>
    <row r="239" spans="1:7" x14ac:dyDescent="0.25">
      <c r="A239" s="20">
        <v>975</v>
      </c>
      <c r="B239" s="21" t="s">
        <v>272</v>
      </c>
      <c r="C239" s="21" t="s">
        <v>273</v>
      </c>
      <c r="D239" s="21" t="s">
        <v>12</v>
      </c>
      <c r="E239" s="22">
        <v>626.1</v>
      </c>
      <c r="F239" s="21">
        <v>3232</v>
      </c>
      <c r="G239" s="23" t="s">
        <v>25</v>
      </c>
    </row>
    <row r="240" spans="1:7" x14ac:dyDescent="0.25">
      <c r="A240" s="20"/>
      <c r="B240" s="21" t="s">
        <v>14</v>
      </c>
      <c r="C240" s="21" t="s">
        <v>14</v>
      </c>
      <c r="D240" s="21" t="s">
        <v>15</v>
      </c>
      <c r="E240" s="22">
        <v>626.1</v>
      </c>
      <c r="F240" s="21"/>
      <c r="G240" s="23" t="s">
        <v>14</v>
      </c>
    </row>
    <row r="241" spans="1:7" x14ac:dyDescent="0.25">
      <c r="A241" s="20">
        <v>991</v>
      </c>
      <c r="B241" s="21" t="s">
        <v>274</v>
      </c>
      <c r="C241" s="21" t="s">
        <v>275</v>
      </c>
      <c r="D241" s="21" t="s">
        <v>28</v>
      </c>
      <c r="E241" s="22">
        <v>301.39999999999998</v>
      </c>
      <c r="F241" s="21">
        <v>3211</v>
      </c>
      <c r="G241" s="23" t="s">
        <v>53</v>
      </c>
    </row>
    <row r="242" spans="1:7" x14ac:dyDescent="0.25">
      <c r="A242" s="20"/>
      <c r="B242" s="21" t="s">
        <v>14</v>
      </c>
      <c r="C242" s="21" t="s">
        <v>14</v>
      </c>
      <c r="D242" s="21" t="s">
        <v>15</v>
      </c>
      <c r="E242" s="22">
        <v>301.39999999999998</v>
      </c>
      <c r="F242" s="21"/>
    </row>
    <row r="243" spans="1:7" x14ac:dyDescent="0.25">
      <c r="A243" s="20">
        <v>3618</v>
      </c>
      <c r="B243" s="21" t="s">
        <v>276</v>
      </c>
      <c r="C243" s="24">
        <v>67492500921</v>
      </c>
      <c r="D243" s="21"/>
      <c r="E243" s="22">
        <v>4881.79</v>
      </c>
      <c r="F243" s="29">
        <v>27212</v>
      </c>
      <c r="G243" s="30" t="s">
        <v>277</v>
      </c>
    </row>
    <row r="244" spans="1:7" x14ac:dyDescent="0.25">
      <c r="A244" s="20"/>
      <c r="B244" s="21"/>
      <c r="C244" s="21"/>
      <c r="D244" s="21" t="s">
        <v>15</v>
      </c>
      <c r="E244" s="22">
        <f>E243</f>
        <v>4881.79</v>
      </c>
      <c r="F244" s="29"/>
      <c r="G244" s="30"/>
    </row>
    <row r="245" spans="1:7" x14ac:dyDescent="0.25">
      <c r="A245" s="20">
        <v>4883</v>
      </c>
      <c r="B245" s="21" t="s">
        <v>278</v>
      </c>
      <c r="C245" s="24">
        <v>29147492766</v>
      </c>
      <c r="D245" s="21"/>
      <c r="E245" s="22">
        <v>4217.5200000000004</v>
      </c>
      <c r="F245" s="29">
        <v>27212</v>
      </c>
      <c r="G245" s="30" t="s">
        <v>277</v>
      </c>
    </row>
    <row r="246" spans="1:7" x14ac:dyDescent="0.25">
      <c r="A246" s="20"/>
      <c r="B246" s="21"/>
      <c r="C246" s="21"/>
      <c r="D246" s="21" t="s">
        <v>15</v>
      </c>
      <c r="E246" s="22">
        <f>E245</f>
        <v>4217.5200000000004</v>
      </c>
      <c r="F246" s="29"/>
      <c r="G246" s="30"/>
    </row>
    <row r="247" spans="1:7" x14ac:dyDescent="0.25">
      <c r="A247" s="20">
        <v>6774</v>
      </c>
      <c r="B247" s="21" t="s">
        <v>279</v>
      </c>
      <c r="C247" s="24">
        <v>77306500476</v>
      </c>
      <c r="D247" s="21"/>
      <c r="E247" s="22">
        <v>1000</v>
      </c>
      <c r="F247" s="29">
        <v>27212</v>
      </c>
      <c r="G247" s="30" t="s">
        <v>277</v>
      </c>
    </row>
    <row r="248" spans="1:7" x14ac:dyDescent="0.25">
      <c r="A248" s="20"/>
      <c r="B248" s="21"/>
      <c r="C248" s="21"/>
      <c r="D248" s="21" t="s">
        <v>15</v>
      </c>
      <c r="E248" s="22">
        <f>E247</f>
        <v>1000</v>
      </c>
      <c r="F248" s="29"/>
      <c r="G248" s="30"/>
    </row>
    <row r="249" spans="1:7" x14ac:dyDescent="0.25">
      <c r="A249" s="20">
        <v>975</v>
      </c>
      <c r="B249" s="21" t="s">
        <v>272</v>
      </c>
      <c r="C249" s="24">
        <v>86807475866</v>
      </c>
      <c r="D249" s="21"/>
      <c r="E249" s="22">
        <v>700</v>
      </c>
      <c r="F249" s="29">
        <v>27212</v>
      </c>
      <c r="G249" s="30" t="s">
        <v>277</v>
      </c>
    </row>
    <row r="250" spans="1:7" x14ac:dyDescent="0.25">
      <c r="A250" s="20"/>
      <c r="B250" s="21"/>
      <c r="C250" s="21"/>
      <c r="D250" s="21" t="s">
        <v>15</v>
      </c>
      <c r="E250" s="22">
        <f>E249</f>
        <v>700</v>
      </c>
      <c r="F250" s="21"/>
      <c r="G250" s="23"/>
    </row>
    <row r="251" spans="1:7" x14ac:dyDescent="0.25">
      <c r="A251" s="20">
        <v>6782</v>
      </c>
      <c r="B251" s="21" t="s">
        <v>280</v>
      </c>
      <c r="C251" s="24">
        <v>69994916329</v>
      </c>
      <c r="D251" s="21" t="s">
        <v>281</v>
      </c>
      <c r="E251" s="22">
        <v>7875</v>
      </c>
      <c r="F251" s="29">
        <v>3239</v>
      </c>
      <c r="G251" s="30" t="s">
        <v>41</v>
      </c>
    </row>
    <row r="252" spans="1:7" x14ac:dyDescent="0.25">
      <c r="A252" s="20"/>
      <c r="B252" s="21"/>
      <c r="C252" s="21"/>
      <c r="D252" s="21" t="s">
        <v>15</v>
      </c>
      <c r="E252" s="22">
        <f>E251</f>
        <v>7875</v>
      </c>
      <c r="F252" s="27"/>
      <c r="G252" s="28"/>
    </row>
    <row r="253" spans="1:7" x14ac:dyDescent="0.25">
      <c r="A253" s="20">
        <v>2584</v>
      </c>
      <c r="B253" s="21" t="s">
        <v>282</v>
      </c>
      <c r="C253" s="24">
        <v>21712494719</v>
      </c>
      <c r="D253" s="21" t="s">
        <v>28</v>
      </c>
      <c r="E253" s="22">
        <v>142.1</v>
      </c>
      <c r="F253" s="29">
        <v>3234</v>
      </c>
      <c r="G253" s="23" t="s">
        <v>29</v>
      </c>
    </row>
    <row r="254" spans="1:7" x14ac:dyDescent="0.25">
      <c r="A254" s="20"/>
      <c r="B254" s="21"/>
      <c r="C254" s="21"/>
      <c r="D254" s="21" t="s">
        <v>15</v>
      </c>
      <c r="E254" s="22">
        <f>E253</f>
        <v>142.1</v>
      </c>
      <c r="F254" s="29"/>
      <c r="G254" s="30"/>
    </row>
    <row r="255" spans="1:7" x14ac:dyDescent="0.25">
      <c r="A255" s="20">
        <v>1090</v>
      </c>
      <c r="B255" s="21" t="s">
        <v>283</v>
      </c>
      <c r="C255" s="24">
        <v>78755598868</v>
      </c>
      <c r="D255" s="21" t="s">
        <v>90</v>
      </c>
      <c r="E255" s="22">
        <f>51.88*2</f>
        <v>103.76</v>
      </c>
      <c r="F255" s="29">
        <v>3234</v>
      </c>
      <c r="G255" s="23" t="s">
        <v>29</v>
      </c>
    </row>
    <row r="256" spans="1:7" x14ac:dyDescent="0.25">
      <c r="A256" s="20"/>
      <c r="B256" s="21"/>
      <c r="C256" s="21"/>
      <c r="D256" s="21" t="s">
        <v>15</v>
      </c>
      <c r="E256" s="22">
        <f>E255</f>
        <v>103.76</v>
      </c>
      <c r="F256" s="29"/>
      <c r="G256" s="30"/>
    </row>
    <row r="257" spans="1:7" x14ac:dyDescent="0.25">
      <c r="A257" s="20">
        <v>1860</v>
      </c>
      <c r="B257" s="21" t="s">
        <v>284</v>
      </c>
      <c r="C257" s="31" t="s">
        <v>285</v>
      </c>
      <c r="D257" s="21" t="s">
        <v>52</v>
      </c>
      <c r="E257" s="22">
        <v>33.44</v>
      </c>
      <c r="F257" s="29">
        <v>3234</v>
      </c>
      <c r="G257" s="23" t="s">
        <v>29</v>
      </c>
    </row>
    <row r="258" spans="1:7" x14ac:dyDescent="0.25">
      <c r="A258" s="20"/>
      <c r="B258" s="21"/>
      <c r="C258" s="21"/>
      <c r="D258" s="21" t="s">
        <v>15</v>
      </c>
      <c r="E258" s="22">
        <f>E257</f>
        <v>33.44</v>
      </c>
      <c r="F258" s="29"/>
      <c r="G258" s="30"/>
    </row>
    <row r="259" spans="1:7" x14ac:dyDescent="0.25">
      <c r="A259" s="20">
        <v>5212</v>
      </c>
      <c r="B259" s="21" t="s">
        <v>286</v>
      </c>
      <c r="C259" s="24">
        <v>43965974818</v>
      </c>
      <c r="D259" s="21" t="s">
        <v>12</v>
      </c>
      <c r="E259" s="22">
        <v>3.34</v>
      </c>
      <c r="F259" s="29">
        <v>3223</v>
      </c>
      <c r="G259" s="30" t="s">
        <v>44</v>
      </c>
    </row>
    <row r="260" spans="1:7" x14ac:dyDescent="0.25">
      <c r="A260" s="20"/>
      <c r="B260" s="21"/>
      <c r="C260" s="21"/>
      <c r="D260" s="21" t="s">
        <v>15</v>
      </c>
      <c r="E260" s="22">
        <f>E259</f>
        <v>3.34</v>
      </c>
      <c r="F260" s="29"/>
      <c r="G260" s="30"/>
    </row>
    <row r="261" spans="1:7" x14ac:dyDescent="0.25">
      <c r="A261" s="20">
        <v>227</v>
      </c>
      <c r="B261" s="21" t="s">
        <v>287</v>
      </c>
      <c r="C261" s="24">
        <v>68419124305</v>
      </c>
      <c r="D261" s="21" t="s">
        <v>12</v>
      </c>
      <c r="E261" s="22">
        <v>467.28</v>
      </c>
      <c r="F261" s="29">
        <v>3295</v>
      </c>
      <c r="G261" s="30" t="s">
        <v>288</v>
      </c>
    </row>
    <row r="262" spans="1:7" x14ac:dyDescent="0.25">
      <c r="A262" s="20"/>
      <c r="B262" s="21"/>
      <c r="C262" s="21"/>
      <c r="D262" s="21" t="s">
        <v>15</v>
      </c>
      <c r="E262" s="22">
        <f>E261</f>
        <v>467.28</v>
      </c>
      <c r="F262" s="29"/>
      <c r="G262" s="30"/>
    </row>
    <row r="263" spans="1:7" x14ac:dyDescent="0.25">
      <c r="A263" s="20">
        <v>2574</v>
      </c>
      <c r="B263" s="21" t="s">
        <v>289</v>
      </c>
      <c r="C263" s="24">
        <v>76844168802</v>
      </c>
      <c r="D263" s="21" t="s">
        <v>12</v>
      </c>
      <c r="E263" s="22">
        <v>663.61</v>
      </c>
      <c r="F263" s="29">
        <v>3294</v>
      </c>
      <c r="G263" s="23" t="s">
        <v>13</v>
      </c>
    </row>
    <row r="264" spans="1:7" x14ac:dyDescent="0.25">
      <c r="A264" s="20"/>
      <c r="B264" s="21"/>
      <c r="C264" s="21"/>
      <c r="D264" s="21" t="s">
        <v>15</v>
      </c>
      <c r="E264" s="22">
        <f>E263</f>
        <v>663.61</v>
      </c>
      <c r="F264" s="29"/>
      <c r="G264" s="30"/>
    </row>
    <row r="265" spans="1:7" x14ac:dyDescent="0.25">
      <c r="A265" s="20">
        <v>3682</v>
      </c>
      <c r="B265" s="21" t="s">
        <v>122</v>
      </c>
      <c r="C265" s="24">
        <v>79178903202</v>
      </c>
      <c r="D265" s="21" t="s">
        <v>124</v>
      </c>
      <c r="E265" s="22">
        <f>553.96+493.95</f>
        <v>1047.9100000000001</v>
      </c>
      <c r="F265" s="29">
        <v>3238</v>
      </c>
      <c r="G265" s="30" t="s">
        <v>95</v>
      </c>
    </row>
    <row r="266" spans="1:7" x14ac:dyDescent="0.25">
      <c r="A266" s="20"/>
      <c r="B266" s="21"/>
      <c r="C266" s="21"/>
      <c r="D266" s="21" t="s">
        <v>15</v>
      </c>
      <c r="E266" s="22">
        <f>E265</f>
        <v>1047.9100000000001</v>
      </c>
      <c r="F266" s="29"/>
      <c r="G266" s="30"/>
    </row>
    <row r="267" spans="1:7" x14ac:dyDescent="0.25">
      <c r="A267" s="20">
        <v>6439</v>
      </c>
      <c r="B267" s="21" t="s">
        <v>206</v>
      </c>
      <c r="C267" s="31" t="s">
        <v>207</v>
      </c>
      <c r="D267" s="21" t="s">
        <v>52</v>
      </c>
      <c r="E267" s="22">
        <f>720+480+538.36</f>
        <v>1738.3600000000001</v>
      </c>
      <c r="F267" s="29">
        <v>3239</v>
      </c>
      <c r="G267" s="30" t="s">
        <v>41</v>
      </c>
    </row>
    <row r="268" spans="1:7" x14ac:dyDescent="0.25">
      <c r="A268" s="20"/>
      <c r="B268" s="21"/>
      <c r="C268" s="21"/>
      <c r="D268" s="21" t="s">
        <v>15</v>
      </c>
      <c r="E268" s="22">
        <f>E267</f>
        <v>1738.3600000000001</v>
      </c>
      <c r="F268" s="29"/>
      <c r="G268" s="30"/>
    </row>
    <row r="269" spans="1:7" x14ac:dyDescent="0.25">
      <c r="A269" s="20">
        <v>96</v>
      </c>
      <c r="B269" s="21" t="s">
        <v>290</v>
      </c>
      <c r="C269" s="24">
        <v>60291073227</v>
      </c>
      <c r="D269" s="21" t="s">
        <v>52</v>
      </c>
      <c r="E269" s="22">
        <v>1260</v>
      </c>
      <c r="F269" s="29">
        <v>3239</v>
      </c>
      <c r="G269" s="30" t="s">
        <v>41</v>
      </c>
    </row>
    <row r="270" spans="1:7" x14ac:dyDescent="0.25">
      <c r="A270" s="20"/>
      <c r="B270" s="21"/>
      <c r="C270" s="21"/>
      <c r="D270" s="21" t="s">
        <v>15</v>
      </c>
      <c r="E270" s="22">
        <f>E269</f>
        <v>1260</v>
      </c>
      <c r="F270" s="29"/>
      <c r="G270" s="30"/>
    </row>
    <row r="271" spans="1:7" x14ac:dyDescent="0.25">
      <c r="A271" s="20">
        <v>6916</v>
      </c>
      <c r="B271" s="21" t="s">
        <v>291</v>
      </c>
      <c r="C271" s="24">
        <v>19460191279</v>
      </c>
      <c r="D271" s="21" t="s">
        <v>12</v>
      </c>
      <c r="E271" s="22">
        <v>90.63</v>
      </c>
      <c r="F271" s="29">
        <v>3232</v>
      </c>
      <c r="G271" s="23" t="s">
        <v>25</v>
      </c>
    </row>
    <row r="272" spans="1:7" x14ac:dyDescent="0.25">
      <c r="A272" s="20"/>
      <c r="B272" s="21"/>
      <c r="C272" s="21"/>
      <c r="D272" s="21" t="s">
        <v>15</v>
      </c>
      <c r="E272" s="22">
        <f>E271</f>
        <v>90.63</v>
      </c>
      <c r="F272" s="29"/>
      <c r="G272" s="30"/>
    </row>
    <row r="273" spans="1:7" ht="30" x14ac:dyDescent="0.25">
      <c r="A273" s="20">
        <v>4468</v>
      </c>
      <c r="B273" s="21" t="s">
        <v>146</v>
      </c>
      <c r="C273" s="24" t="s">
        <v>147</v>
      </c>
      <c r="D273" s="21" t="s">
        <v>292</v>
      </c>
      <c r="E273" s="22">
        <f>409.24</f>
        <v>409.24</v>
      </c>
      <c r="F273" s="29">
        <v>3239</v>
      </c>
      <c r="G273" s="30" t="s">
        <v>41</v>
      </c>
    </row>
    <row r="274" spans="1:7" x14ac:dyDescent="0.25">
      <c r="A274" s="20"/>
      <c r="B274" s="21"/>
      <c r="C274" s="21"/>
      <c r="D274" s="21" t="s">
        <v>15</v>
      </c>
      <c r="E274" s="22">
        <f>E273</f>
        <v>409.24</v>
      </c>
      <c r="F274" s="29"/>
      <c r="G274" s="30"/>
    </row>
    <row r="275" spans="1:7" x14ac:dyDescent="0.25">
      <c r="A275" s="20">
        <v>188</v>
      </c>
      <c r="B275" s="21" t="s">
        <v>58</v>
      </c>
      <c r="C275" s="31" t="s">
        <v>59</v>
      </c>
      <c r="D275" s="21" t="s">
        <v>60</v>
      </c>
      <c r="E275" s="22">
        <v>6.27</v>
      </c>
      <c r="F275" s="29">
        <v>3234</v>
      </c>
      <c r="G275" s="23" t="s">
        <v>29</v>
      </c>
    </row>
    <row r="276" spans="1:7" x14ac:dyDescent="0.25">
      <c r="A276" s="20"/>
      <c r="B276" s="21"/>
      <c r="C276" s="21"/>
      <c r="D276" s="21" t="s">
        <v>15</v>
      </c>
      <c r="E276" s="22">
        <f>E275</f>
        <v>6.27</v>
      </c>
      <c r="F276" s="29"/>
      <c r="G276" s="30"/>
    </row>
    <row r="277" spans="1:7" x14ac:dyDescent="0.25">
      <c r="A277" s="20">
        <v>1981</v>
      </c>
      <c r="B277" s="21" t="s">
        <v>293</v>
      </c>
      <c r="C277" s="24">
        <v>89406825003</v>
      </c>
      <c r="D277" s="21" t="s">
        <v>52</v>
      </c>
      <c r="E277" s="22">
        <v>14.56</v>
      </c>
      <c r="F277" s="29">
        <v>3234</v>
      </c>
      <c r="G277" s="23" t="s">
        <v>29</v>
      </c>
    </row>
    <row r="278" spans="1:7" x14ac:dyDescent="0.25">
      <c r="A278" s="20"/>
      <c r="B278" s="21"/>
      <c r="C278" s="21"/>
      <c r="D278" s="21" t="s">
        <v>15</v>
      </c>
      <c r="E278" s="22">
        <f>E277</f>
        <v>14.56</v>
      </c>
      <c r="F278" s="29"/>
      <c r="G278" s="30"/>
    </row>
    <row r="279" spans="1:7" x14ac:dyDescent="0.25">
      <c r="A279" s="20">
        <v>351</v>
      </c>
      <c r="B279" s="21" t="s">
        <v>114</v>
      </c>
      <c r="C279" s="24">
        <v>90439696130</v>
      </c>
      <c r="D279" s="21" t="s">
        <v>12</v>
      </c>
      <c r="E279" s="22">
        <f>441.65+839.5</f>
        <v>1281.1500000000001</v>
      </c>
      <c r="F279" s="29">
        <v>3225</v>
      </c>
      <c r="G279" s="30" t="s">
        <v>294</v>
      </c>
    </row>
    <row r="280" spans="1:7" x14ac:dyDescent="0.25">
      <c r="A280" s="20"/>
      <c r="B280" s="21"/>
      <c r="C280" s="21"/>
      <c r="D280" s="21" t="s">
        <v>15</v>
      </c>
      <c r="E280" s="22">
        <f>E279</f>
        <v>1281.1500000000001</v>
      </c>
      <c r="F280" s="29"/>
      <c r="G280" s="30"/>
    </row>
    <row r="281" spans="1:7" x14ac:dyDescent="0.25">
      <c r="A281" s="20">
        <v>5431</v>
      </c>
      <c r="B281" s="21" t="s">
        <v>295</v>
      </c>
      <c r="C281" s="24">
        <v>54873130289</v>
      </c>
      <c r="D281" s="21" t="s">
        <v>119</v>
      </c>
      <c r="E281" s="22">
        <v>45.18</v>
      </c>
      <c r="F281" s="29">
        <v>3234</v>
      </c>
      <c r="G281" s="30" t="s">
        <v>29</v>
      </c>
    </row>
    <row r="282" spans="1:7" x14ac:dyDescent="0.25">
      <c r="A282" s="20"/>
      <c r="B282" s="21"/>
      <c r="C282" s="21"/>
      <c r="D282" s="21" t="s">
        <v>15</v>
      </c>
      <c r="E282" s="22">
        <f>E281</f>
        <v>45.18</v>
      </c>
      <c r="F282" s="29"/>
      <c r="G282" s="30"/>
    </row>
    <row r="283" spans="1:7" x14ac:dyDescent="0.25">
      <c r="A283" s="32" t="s">
        <v>296</v>
      </c>
      <c r="B283" s="33"/>
      <c r="C283" s="34" t="s">
        <v>14</v>
      </c>
      <c r="D283" s="35" t="s">
        <v>14</v>
      </c>
      <c r="E283" s="36">
        <f>SUMIF(D11:D282,D282,E11:E282)</f>
        <v>196904.49999999997</v>
      </c>
      <c r="F283" s="37"/>
      <c r="G283" s="38"/>
    </row>
    <row r="284" spans="1:7" x14ac:dyDescent="0.25">
      <c r="A284" s="40"/>
      <c r="G284" s="39"/>
    </row>
    <row r="285" spans="1:7" s="26" customFormat="1" x14ac:dyDescent="0.25">
      <c r="A285" s="32" t="s">
        <v>297</v>
      </c>
      <c r="B285" s="41"/>
      <c r="C285" s="42"/>
      <c r="D285" s="43"/>
      <c r="E285" s="44"/>
      <c r="F285" s="45"/>
      <c r="G285" s="41"/>
    </row>
    <row r="286" spans="1:7" s="26" customFormat="1" x14ac:dyDescent="0.25">
      <c r="A286" s="46">
        <v>7200</v>
      </c>
      <c r="B286" s="47" t="s">
        <v>298</v>
      </c>
      <c r="C286" s="48" t="s">
        <v>299</v>
      </c>
      <c r="D286" s="49" t="s">
        <v>300</v>
      </c>
      <c r="E286" s="50">
        <v>4943.05</v>
      </c>
      <c r="F286" s="51">
        <v>12912</v>
      </c>
      <c r="G286" s="47" t="s">
        <v>341</v>
      </c>
    </row>
    <row r="287" spans="1:7" s="26" customFormat="1" x14ac:dyDescent="0.25">
      <c r="A287" s="46">
        <v>2415</v>
      </c>
      <c r="B287" s="26" t="s">
        <v>301</v>
      </c>
      <c r="C287" s="48" t="s">
        <v>302</v>
      </c>
      <c r="D287" s="26" t="s">
        <v>12</v>
      </c>
      <c r="E287" s="50">
        <v>3000</v>
      </c>
      <c r="F287" s="51">
        <v>12912</v>
      </c>
      <c r="G287" s="47" t="s">
        <v>341</v>
      </c>
    </row>
    <row r="288" spans="1:7" s="26" customFormat="1" x14ac:dyDescent="0.25">
      <c r="A288" s="46">
        <v>6093</v>
      </c>
      <c r="B288" s="47" t="s">
        <v>303</v>
      </c>
      <c r="C288" s="52" t="s">
        <v>304</v>
      </c>
      <c r="D288" s="49" t="s">
        <v>265</v>
      </c>
      <c r="E288" s="50">
        <v>1494</v>
      </c>
      <c r="F288" s="51">
        <v>12912</v>
      </c>
      <c r="G288" s="47" t="s">
        <v>341</v>
      </c>
    </row>
    <row r="289" spans="1:7" s="26" customFormat="1" x14ac:dyDescent="0.25">
      <c r="A289" s="46">
        <v>3206</v>
      </c>
      <c r="B289" s="47" t="s">
        <v>305</v>
      </c>
      <c r="C289" s="48" t="s">
        <v>306</v>
      </c>
      <c r="D289" s="49" t="s">
        <v>52</v>
      </c>
      <c r="E289" s="50">
        <v>1314</v>
      </c>
      <c r="F289" s="51">
        <v>12912</v>
      </c>
      <c r="G289" s="47" t="s">
        <v>341</v>
      </c>
    </row>
    <row r="290" spans="1:7" s="26" customFormat="1" ht="30" x14ac:dyDescent="0.25">
      <c r="A290" s="46">
        <v>4699</v>
      </c>
      <c r="B290" s="47" t="s">
        <v>307</v>
      </c>
      <c r="C290" s="48" t="s">
        <v>308</v>
      </c>
      <c r="D290" s="49" t="s">
        <v>309</v>
      </c>
      <c r="E290" s="50">
        <v>360</v>
      </c>
      <c r="F290" s="51">
        <v>12912</v>
      </c>
      <c r="G290" s="47" t="s">
        <v>341</v>
      </c>
    </row>
    <row r="291" spans="1:7" s="26" customFormat="1" x14ac:dyDescent="0.25">
      <c r="A291" s="46">
        <v>852</v>
      </c>
      <c r="B291" s="47" t="s">
        <v>310</v>
      </c>
      <c r="C291" s="48" t="s">
        <v>311</v>
      </c>
      <c r="D291" s="49" t="s">
        <v>73</v>
      </c>
      <c r="E291" s="50">
        <v>33.24</v>
      </c>
      <c r="F291" s="51">
        <v>12912</v>
      </c>
      <c r="G291" s="47" t="s">
        <v>341</v>
      </c>
    </row>
    <row r="292" spans="1:7" s="26" customFormat="1" x14ac:dyDescent="0.25">
      <c r="A292" s="20">
        <v>991</v>
      </c>
      <c r="B292" s="21" t="s">
        <v>274</v>
      </c>
      <c r="C292" s="24">
        <v>97744396969</v>
      </c>
      <c r="D292" s="21" t="s">
        <v>28</v>
      </c>
      <c r="E292" s="99">
        <v>347.4</v>
      </c>
      <c r="F292" s="51">
        <v>12912</v>
      </c>
      <c r="G292" s="47" t="s">
        <v>341</v>
      </c>
    </row>
    <row r="293" spans="1:7" x14ac:dyDescent="0.25">
      <c r="A293" s="32" t="s">
        <v>312</v>
      </c>
      <c r="B293" s="53"/>
      <c r="C293" s="54"/>
      <c r="D293" s="55"/>
      <c r="E293" s="56">
        <f>SUM(E286:E292)</f>
        <v>11491.689999999999</v>
      </c>
      <c r="F293" s="57"/>
      <c r="G293" s="33"/>
    </row>
    <row r="294" spans="1:7" x14ac:dyDescent="0.25">
      <c r="A294" s="46"/>
      <c r="B294" s="58"/>
      <c r="C294" s="48"/>
      <c r="D294" s="49"/>
      <c r="E294" s="50"/>
      <c r="F294" s="59"/>
      <c r="G294" s="47"/>
    </row>
    <row r="295" spans="1:7" x14ac:dyDescent="0.25">
      <c r="A295" s="32" t="s">
        <v>313</v>
      </c>
      <c r="B295" s="60"/>
      <c r="C295" s="61"/>
      <c r="D295" s="60"/>
      <c r="E295" s="62"/>
      <c r="F295" s="63"/>
      <c r="G295" s="64"/>
    </row>
    <row r="296" spans="1:7" ht="30" x14ac:dyDescent="0.25">
      <c r="A296" s="65"/>
      <c r="B296" s="66"/>
      <c r="C296" s="67"/>
      <c r="D296" s="66"/>
      <c r="E296" s="68">
        <v>383.49</v>
      </c>
      <c r="F296" s="69">
        <v>23921</v>
      </c>
      <c r="G296" s="70" t="s">
        <v>314</v>
      </c>
    </row>
    <row r="297" spans="1:7" x14ac:dyDescent="0.25">
      <c r="A297" s="65"/>
      <c r="B297" s="66"/>
      <c r="C297" s="67"/>
      <c r="D297" s="66"/>
      <c r="E297" s="68">
        <v>0</v>
      </c>
      <c r="F297" s="71">
        <v>3295</v>
      </c>
      <c r="G297" s="72" t="s">
        <v>288</v>
      </c>
    </row>
    <row r="298" spans="1:7" x14ac:dyDescent="0.25">
      <c r="A298" s="32" t="s">
        <v>315</v>
      </c>
      <c r="B298" s="73"/>
      <c r="C298" s="74"/>
      <c r="D298" s="73"/>
      <c r="E298" s="75">
        <f>E296+E297</f>
        <v>383.49</v>
      </c>
      <c r="F298" s="76"/>
      <c r="G298" s="77"/>
    </row>
    <row r="299" spans="1:7" x14ac:dyDescent="0.25">
      <c r="A299" s="65"/>
      <c r="B299" s="72"/>
      <c r="C299" s="65"/>
      <c r="D299" s="72"/>
      <c r="E299" s="78"/>
      <c r="F299" s="66"/>
      <c r="G299" s="72"/>
    </row>
    <row r="300" spans="1:7" x14ac:dyDescent="0.25">
      <c r="A300" s="32" t="s">
        <v>316</v>
      </c>
      <c r="B300" s="60"/>
      <c r="C300" s="61"/>
      <c r="D300" s="60"/>
      <c r="E300" s="62"/>
      <c r="F300" s="45"/>
      <c r="G300" s="64"/>
    </row>
    <row r="301" spans="1:7" x14ac:dyDescent="0.25">
      <c r="A301" s="65"/>
      <c r="E301" s="100">
        <f>3113.86+58.76+235.11-4.96</f>
        <v>3402.7700000000004</v>
      </c>
      <c r="F301" s="51">
        <v>3211</v>
      </c>
      <c r="G301" s="72" t="s">
        <v>317</v>
      </c>
    </row>
    <row r="302" spans="1:7" x14ac:dyDescent="0.25">
      <c r="A302" s="65"/>
      <c r="E302" s="14">
        <v>8600</v>
      </c>
      <c r="F302" s="51">
        <v>3211</v>
      </c>
      <c r="G302" s="72" t="s">
        <v>318</v>
      </c>
    </row>
    <row r="303" spans="1:7" x14ac:dyDescent="0.25">
      <c r="A303" s="65"/>
      <c r="B303" s="66"/>
      <c r="C303" s="67"/>
      <c r="D303" s="79"/>
      <c r="E303" s="68"/>
      <c r="F303" s="51">
        <v>3241</v>
      </c>
      <c r="G303" s="70" t="s">
        <v>319</v>
      </c>
    </row>
    <row r="304" spans="1:7" x14ac:dyDescent="0.25">
      <c r="A304" s="65"/>
      <c r="B304" s="66"/>
      <c r="C304" s="67"/>
      <c r="D304" s="79"/>
      <c r="E304" s="68"/>
      <c r="F304" s="51"/>
      <c r="G304" s="70"/>
    </row>
    <row r="305" spans="1:7" x14ac:dyDescent="0.25">
      <c r="A305" s="65"/>
      <c r="B305" s="66"/>
      <c r="C305" s="67"/>
      <c r="D305" s="80"/>
      <c r="E305" s="68">
        <f>493317.43-13186.36+72192.74+137892.58</f>
        <v>690216.39</v>
      </c>
      <c r="F305" s="51">
        <v>3111</v>
      </c>
      <c r="G305" s="72" t="s">
        <v>320</v>
      </c>
    </row>
    <row r="306" spans="1:7" x14ac:dyDescent="0.25">
      <c r="A306" s="65"/>
      <c r="B306" s="66"/>
      <c r="C306" s="67"/>
      <c r="D306" s="80"/>
      <c r="E306" s="68">
        <v>3400.2</v>
      </c>
      <c r="F306" s="51">
        <v>3131</v>
      </c>
      <c r="G306" s="72" t="s">
        <v>321</v>
      </c>
    </row>
    <row r="307" spans="1:7" x14ac:dyDescent="0.25">
      <c r="A307" s="65"/>
      <c r="B307" s="66"/>
      <c r="C307" s="67"/>
      <c r="D307" s="80"/>
      <c r="E307" s="68">
        <v>110069.04</v>
      </c>
      <c r="F307" s="51">
        <v>3132</v>
      </c>
      <c r="G307" s="72" t="s">
        <v>322</v>
      </c>
    </row>
    <row r="308" spans="1:7" x14ac:dyDescent="0.25">
      <c r="A308" s="65"/>
      <c r="B308" s="66"/>
      <c r="C308" s="67"/>
      <c r="D308" s="80"/>
      <c r="E308" s="68">
        <v>13186.36</v>
      </c>
      <c r="F308" s="51">
        <v>3212</v>
      </c>
      <c r="G308" s="72" t="s">
        <v>323</v>
      </c>
    </row>
    <row r="309" spans="1:7" x14ac:dyDescent="0.25">
      <c r="A309" s="65"/>
      <c r="B309" s="66"/>
      <c r="C309" s="67"/>
      <c r="D309" s="80"/>
      <c r="E309" s="68">
        <f>43.49+2760+2648.64+300+1264.96</f>
        <v>7017.0899999999992</v>
      </c>
      <c r="F309" s="51">
        <v>3121</v>
      </c>
      <c r="G309" s="72" t="s">
        <v>324</v>
      </c>
    </row>
    <row r="310" spans="1:7" x14ac:dyDescent="0.25">
      <c r="A310" s="32" t="s">
        <v>325</v>
      </c>
      <c r="B310" s="73"/>
      <c r="C310" s="74"/>
      <c r="D310" s="73"/>
      <c r="E310" s="75">
        <f>SUM(E301:E309)</f>
        <v>835891.85</v>
      </c>
      <c r="F310" s="57"/>
      <c r="G310" s="77"/>
    </row>
    <row r="312" spans="1:7" x14ac:dyDescent="0.25">
      <c r="A312" s="32" t="s">
        <v>326</v>
      </c>
      <c r="B312" s="60"/>
      <c r="C312" s="74"/>
      <c r="D312" s="60"/>
      <c r="E312" s="62"/>
      <c r="F312" s="45"/>
      <c r="G312" s="64"/>
    </row>
    <row r="313" spans="1:7" x14ac:dyDescent="0.25">
      <c r="A313" s="81"/>
      <c r="B313" s="66" t="s">
        <v>327</v>
      </c>
      <c r="C313" s="67"/>
      <c r="D313" s="80"/>
      <c r="E313" s="68">
        <v>1228.57</v>
      </c>
      <c r="F313" s="51">
        <v>3237</v>
      </c>
      <c r="G313" s="72" t="s">
        <v>328</v>
      </c>
    </row>
    <row r="314" spans="1:7" x14ac:dyDescent="0.25">
      <c r="A314" s="81"/>
      <c r="B314" s="66" t="s">
        <v>329</v>
      </c>
      <c r="C314" s="67"/>
      <c r="D314" s="79"/>
      <c r="E314" s="68">
        <v>3450</v>
      </c>
      <c r="F314" s="51">
        <v>3237</v>
      </c>
      <c r="G314" s="72" t="s">
        <v>328</v>
      </c>
    </row>
    <row r="315" spans="1:7" s="6" customFormat="1" x14ac:dyDescent="0.25">
      <c r="A315" s="32" t="s">
        <v>330</v>
      </c>
      <c r="B315" s="73"/>
      <c r="C315" s="74"/>
      <c r="D315" s="73"/>
      <c r="E315" s="75">
        <f>SUM(E313:E314)</f>
        <v>4678.57</v>
      </c>
      <c r="F315" s="57"/>
      <c r="G315" s="77"/>
    </row>
    <row r="316" spans="1:7" s="19" customFormat="1" x14ac:dyDescent="0.25">
      <c r="A316" s="40"/>
      <c r="B316" s="82"/>
      <c r="C316" s="83"/>
      <c r="D316" s="82"/>
      <c r="E316" s="84"/>
      <c r="F316" s="85"/>
      <c r="G316" s="2"/>
    </row>
    <row r="317" spans="1:7" s="92" customFormat="1" x14ac:dyDescent="0.25">
      <c r="A317" s="86" t="s">
        <v>331</v>
      </c>
      <c r="B317" s="87"/>
      <c r="C317" s="88"/>
      <c r="D317" s="87"/>
      <c r="E317" s="89"/>
      <c r="F317" s="90"/>
      <c r="G317" s="91"/>
    </row>
    <row r="318" spans="1:7" s="6" customFormat="1" ht="30" x14ac:dyDescent="0.25">
      <c r="A318" s="93"/>
      <c r="B318" s="94" t="s">
        <v>332</v>
      </c>
      <c r="C318" s="95"/>
      <c r="D318" s="94"/>
      <c r="E318" s="96">
        <v>102.94</v>
      </c>
      <c r="F318" s="97">
        <v>3291</v>
      </c>
      <c r="G318" s="23" t="s">
        <v>333</v>
      </c>
    </row>
    <row r="319" spans="1:7" s="6" customFormat="1" ht="30" x14ac:dyDescent="0.25">
      <c r="A319" s="93"/>
      <c r="B319" s="94" t="s">
        <v>334</v>
      </c>
      <c r="C319" s="95"/>
      <c r="D319" s="94"/>
      <c r="E319" s="96">
        <v>102.94</v>
      </c>
      <c r="F319" s="97">
        <v>3291</v>
      </c>
      <c r="G319" s="23" t="s">
        <v>333</v>
      </c>
    </row>
    <row r="320" spans="1:7" s="6" customFormat="1" ht="30" x14ac:dyDescent="0.25">
      <c r="A320" s="93"/>
      <c r="B320" s="94" t="s">
        <v>335</v>
      </c>
      <c r="C320" s="95"/>
      <c r="D320" s="94"/>
      <c r="E320" s="96">
        <v>205.88</v>
      </c>
      <c r="F320" s="97">
        <v>3291</v>
      </c>
      <c r="G320" s="23" t="s">
        <v>333</v>
      </c>
    </row>
    <row r="321" spans="1:7" s="6" customFormat="1" ht="30" x14ac:dyDescent="0.25">
      <c r="A321" s="93"/>
      <c r="B321" s="94" t="s">
        <v>336</v>
      </c>
      <c r="C321" s="95"/>
      <c r="D321" s="94"/>
      <c r="E321" s="96">
        <v>99.08</v>
      </c>
      <c r="F321" s="97">
        <v>3291</v>
      </c>
      <c r="G321" s="23" t="s">
        <v>333</v>
      </c>
    </row>
    <row r="322" spans="1:7" s="6" customFormat="1" ht="30" x14ac:dyDescent="0.25">
      <c r="A322" s="93"/>
      <c r="B322" s="94" t="s">
        <v>337</v>
      </c>
      <c r="C322" s="95"/>
      <c r="D322" s="94"/>
      <c r="E322" s="96">
        <v>99.08</v>
      </c>
      <c r="F322" s="97">
        <v>3291</v>
      </c>
      <c r="G322" s="23" t="s">
        <v>333</v>
      </c>
    </row>
    <row r="323" spans="1:7" s="92" customFormat="1" x14ac:dyDescent="0.25">
      <c r="A323" s="86" t="s">
        <v>338</v>
      </c>
      <c r="B323" s="87"/>
      <c r="C323" s="88"/>
      <c r="D323" s="87"/>
      <c r="E323" s="89">
        <f>SUM(E318:E322)</f>
        <v>609.91999999999996</v>
      </c>
      <c r="F323" s="90"/>
      <c r="G323" s="91"/>
    </row>
    <row r="324" spans="1:7" s="6" customFormat="1" ht="21.75" customHeight="1" x14ac:dyDescent="0.25">
      <c r="A324" s="46"/>
      <c r="B324" s="66"/>
      <c r="C324" s="98"/>
      <c r="D324" s="66"/>
      <c r="E324" s="78"/>
      <c r="F324" s="51"/>
      <c r="G324" s="72"/>
    </row>
    <row r="325" spans="1:7" s="6" customFormat="1" ht="15" customHeight="1" x14ac:dyDescent="0.25">
      <c r="A325" s="32" t="s">
        <v>339</v>
      </c>
      <c r="B325" s="73"/>
      <c r="C325" s="74"/>
      <c r="D325" s="73"/>
      <c r="E325" s="75">
        <f>E283+E293+E298+E310+E315+E323</f>
        <v>1049960.0199999998</v>
      </c>
      <c r="F325" s="57"/>
      <c r="G325" s="77"/>
    </row>
  </sheetData>
  <mergeCells count="1">
    <mergeCell ref="A7:G7"/>
  </mergeCells>
  <conditionalFormatting sqref="A149 A40:G87">
    <cfRule type="cellIs" dxfId="35" priority="32" operator="equal">
      <formula>"GDPR"</formula>
    </cfRule>
  </conditionalFormatting>
  <conditionalFormatting sqref="A151:A154 A156 A158 A160 A162 A164 A166 A168 A170">
    <cfRule type="cellIs" dxfId="34" priority="31" operator="equal">
      <formula>"GDPR"</formula>
    </cfRule>
  </conditionalFormatting>
  <conditionalFormatting sqref="A172 A174 A176 A178 A180 A182:A183 A185 A187 A189 A191:A193">
    <cfRule type="cellIs" dxfId="33" priority="30" operator="equal">
      <formula>"GDPR"</formula>
    </cfRule>
  </conditionalFormatting>
  <conditionalFormatting sqref="A217">
    <cfRule type="cellIs" dxfId="32" priority="29" operator="equal">
      <formula>"GDPR"</formula>
    </cfRule>
  </conditionalFormatting>
  <conditionalFormatting sqref="A39:D39 A88:D89 F88:G89 A147 A90:G146 A10:G38">
    <cfRule type="cellIs" dxfId="31" priority="33" operator="equal">
      <formula>"GDPR"</formula>
    </cfRule>
  </conditionalFormatting>
  <conditionalFormatting sqref="C147:G147 A148:G148 C149:G149 A150:G150 A155:G155 C156:G156 A157:G157 C158:G158 A159:G159 C160:G160 A161:G161 C162:G162 A163:G163 C164:G164 A165:G165 C166:G166 A167:G167 C168:G168 A169:G169 C170:G170 A171:G171 C172:G172 A173:G173 C174:G174 A175:G175 C176:G176 A177:G177 C178:G178 A179:G179 C180:G180 A181:G181 C182:G183 A184:G184 C185:G185 A186:G186 C187:G187 A188:G188 C189:G189 A190:G190 C217:G217 A218:G218 C151:G154 C191:G193 A194:G216">
    <cfRule type="cellIs" dxfId="30" priority="34" operator="equal">
      <formula>"GDPR"</formula>
    </cfRule>
  </conditionalFormatting>
  <conditionalFormatting sqref="D220:D222 D1:D218 D312:D1048576">
    <cfRule type="containsText" dxfId="29" priority="35" operator="containsText" text="UKUPNO">
      <formula>NOT(ISERROR(SEARCH("UKUPNO",D1)))</formula>
    </cfRule>
  </conditionalFormatting>
  <conditionalFormatting sqref="D232">
    <cfRule type="containsText" dxfId="28" priority="36" operator="containsText" text="UKUPNO">
      <formula>NOT(ISERROR(SEARCH("UKUPNO",D232)))</formula>
    </cfRule>
  </conditionalFormatting>
  <conditionalFormatting sqref="G8">
    <cfRule type="containsText" dxfId="27" priority="37" operator="containsText" text="UKUPNO">
      <formula>NOT(ISERROR(SEARCH("UKUPNO",G8)))</formula>
    </cfRule>
  </conditionalFormatting>
  <conditionalFormatting sqref="D224:D226">
    <cfRule type="containsText" dxfId="26" priority="28" operator="containsText" text="UKUPNO">
      <formula>NOT(ISERROR(SEARCH("UKUPNO",D224)))</formula>
    </cfRule>
  </conditionalFormatting>
  <conditionalFormatting sqref="D228">
    <cfRule type="containsText" dxfId="25" priority="27" operator="containsText" text="UKUPNO">
      <formula>NOT(ISERROR(SEARCH("UKUPNO",D228)))</formula>
    </cfRule>
  </conditionalFormatting>
  <conditionalFormatting sqref="D230">
    <cfRule type="containsText" dxfId="24" priority="26" operator="containsText" text="UKUPNO">
      <formula>NOT(ISERROR(SEARCH("UKUPNO",D230)))</formula>
    </cfRule>
  </conditionalFormatting>
  <conditionalFormatting sqref="D234">
    <cfRule type="containsText" dxfId="23" priority="25" operator="containsText" text="UKUPNO">
      <formula>NOT(ISERROR(SEARCH("UKUPNO",D234)))</formula>
    </cfRule>
  </conditionalFormatting>
  <conditionalFormatting sqref="D236">
    <cfRule type="containsText" dxfId="22" priority="24" operator="containsText" text="UKUPNO">
      <formula>NOT(ISERROR(SEARCH("UKUPNO",D236)))</formula>
    </cfRule>
  </conditionalFormatting>
  <conditionalFormatting sqref="D238">
    <cfRule type="containsText" dxfId="21" priority="23" operator="containsText" text="UKUPNO">
      <formula>NOT(ISERROR(SEARCH("UKUPNO",D238)))</formula>
    </cfRule>
  </conditionalFormatting>
  <conditionalFormatting sqref="D240">
    <cfRule type="containsText" dxfId="20" priority="22" operator="containsText" text="UKUPNO">
      <formula>NOT(ISERROR(SEARCH("UKUPNO",D240)))</formula>
    </cfRule>
  </conditionalFormatting>
  <conditionalFormatting sqref="D242 D244 D248">
    <cfRule type="containsText" dxfId="19" priority="21" operator="containsText" text="UKUPNO">
      <formula>NOT(ISERROR(SEARCH("UKUPNO",D242)))</formula>
    </cfRule>
  </conditionalFormatting>
  <conditionalFormatting sqref="D299">
    <cfRule type="containsText" dxfId="18" priority="20" operator="containsText" text="UKUPNO">
      <formula>NOT(ISERROR(SEARCH("UKUPNO",D299)))</formula>
    </cfRule>
  </conditionalFormatting>
  <conditionalFormatting sqref="D246 D250">
    <cfRule type="containsText" dxfId="17" priority="18" operator="containsText" text="UKUPNO">
      <formula>NOT(ISERROR(SEARCH("UKUPNO",D246)))</formula>
    </cfRule>
  </conditionalFormatting>
  <conditionalFormatting sqref="D252">
    <cfRule type="containsText" dxfId="16" priority="17" operator="containsText" text="UKUPNO">
      <formula>NOT(ISERROR(SEARCH("UKUPNO",D252)))</formula>
    </cfRule>
  </conditionalFormatting>
  <conditionalFormatting sqref="D254">
    <cfRule type="containsText" dxfId="15" priority="16" operator="containsText" text="UKUPNO">
      <formula>NOT(ISERROR(SEARCH("UKUPNO",D254)))</formula>
    </cfRule>
  </conditionalFormatting>
  <conditionalFormatting sqref="D256">
    <cfRule type="containsText" dxfId="14" priority="15" operator="containsText" text="UKUPNO">
      <formula>NOT(ISERROR(SEARCH("UKUPNO",D256)))</formula>
    </cfRule>
  </conditionalFormatting>
  <conditionalFormatting sqref="D258">
    <cfRule type="containsText" dxfId="13" priority="14" operator="containsText" text="UKUPNO">
      <formula>NOT(ISERROR(SEARCH("UKUPNO",D258)))</formula>
    </cfRule>
  </conditionalFormatting>
  <conditionalFormatting sqref="D260">
    <cfRule type="containsText" dxfId="12" priority="13" operator="containsText" text="UKUPNO">
      <formula>NOT(ISERROR(SEARCH("UKUPNO",D260)))</formula>
    </cfRule>
  </conditionalFormatting>
  <conditionalFormatting sqref="D262">
    <cfRule type="containsText" dxfId="11" priority="12" operator="containsText" text="UKUPNO">
      <formula>NOT(ISERROR(SEARCH("UKUPNO",D262)))</formula>
    </cfRule>
  </conditionalFormatting>
  <conditionalFormatting sqref="D264">
    <cfRule type="containsText" dxfId="10" priority="11" operator="containsText" text="UKUPNO">
      <formula>NOT(ISERROR(SEARCH("UKUPNO",D264)))</formula>
    </cfRule>
  </conditionalFormatting>
  <conditionalFormatting sqref="D266">
    <cfRule type="containsText" dxfId="9" priority="10" operator="containsText" text="UKUPNO">
      <formula>NOT(ISERROR(SEARCH("UKUPNO",D266)))</formula>
    </cfRule>
  </conditionalFormatting>
  <conditionalFormatting sqref="D268">
    <cfRule type="containsText" dxfId="8" priority="9" operator="containsText" text="UKUPNO">
      <formula>NOT(ISERROR(SEARCH("UKUPNO",D268)))</formula>
    </cfRule>
  </conditionalFormatting>
  <conditionalFormatting sqref="D270">
    <cfRule type="containsText" dxfId="7" priority="8" operator="containsText" text="UKUPNO">
      <formula>NOT(ISERROR(SEARCH("UKUPNO",D270)))</formula>
    </cfRule>
  </conditionalFormatting>
  <conditionalFormatting sqref="D272">
    <cfRule type="containsText" dxfId="6" priority="7" operator="containsText" text="UKUPNO">
      <formula>NOT(ISERROR(SEARCH("UKUPNO",D272)))</formula>
    </cfRule>
  </conditionalFormatting>
  <conditionalFormatting sqref="D274">
    <cfRule type="containsText" dxfId="5" priority="6" operator="containsText" text="UKUPNO">
      <formula>NOT(ISERROR(SEARCH("UKUPNO",D274)))</formula>
    </cfRule>
  </conditionalFormatting>
  <conditionalFormatting sqref="D276">
    <cfRule type="containsText" dxfId="4" priority="5" operator="containsText" text="UKUPNO">
      <formula>NOT(ISERROR(SEARCH("UKUPNO",D276)))</formula>
    </cfRule>
  </conditionalFormatting>
  <conditionalFormatting sqref="D278">
    <cfRule type="containsText" dxfId="3" priority="4" operator="containsText" text="UKUPNO">
      <formula>NOT(ISERROR(SEARCH("UKUPNO",D278)))</formula>
    </cfRule>
  </conditionalFormatting>
  <conditionalFormatting sqref="D280">
    <cfRule type="containsText" dxfId="2" priority="3" operator="containsText" text="UKUPNO">
      <formula>NOT(ISERROR(SEARCH("UKUPNO",D280)))</formula>
    </cfRule>
  </conditionalFormatting>
  <conditionalFormatting sqref="D282">
    <cfRule type="containsText" dxfId="1" priority="2" operator="containsText" text="UKUPNO">
      <formula>NOT(ISERROR(SEARCH("UKUPNO",D282)))</formula>
    </cfRule>
  </conditionalFormatting>
  <conditionalFormatting sqref="G263">
    <cfRule type="cellIs" dxfId="0" priority="1" operator="equal">
      <formula>"GDPR"</formula>
    </cfRule>
  </conditionalFormatting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02.2026 </vt:lpstr>
      <vt:lpstr>'02.2026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Vidušin</dc:creator>
  <cp:lastModifiedBy>Ana Vidušin</cp:lastModifiedBy>
  <dcterms:created xsi:type="dcterms:W3CDTF">2026-03-17T13:15:46Z</dcterms:created>
  <dcterms:modified xsi:type="dcterms:W3CDTF">2026-03-17T13:44:24Z</dcterms:modified>
</cp:coreProperties>
</file>