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 - RAČUNOVODSTVENI ODJEL\IZVJEŠTAJ O TRANSPARENTNOSTI\2025\12.2025\"/>
    </mc:Choice>
  </mc:AlternateContent>
  <xr:revisionPtr revIDLastSave="0" documentId="13_ncr:1_{10E12423-18FB-4AA1-850B-2E21667AD37E}" xr6:coauthVersionLast="47" xr6:coauthVersionMax="47" xr10:uidLastSave="{00000000-0000-0000-0000-000000000000}"/>
  <bookViews>
    <workbookView xWindow="-120" yWindow="-120" windowWidth="29040" windowHeight="15720" xr2:uid="{BDD2D888-B5EC-4460-8E73-171A96D02052}"/>
  </bookViews>
  <sheets>
    <sheet name="12.2025" sheetId="1" r:id="rId1"/>
  </sheets>
  <definedNames>
    <definedName name="_xlnm._FilterDatabase" localSheetId="0" hidden="1">'12.2025'!$A$10:$G$586</definedName>
    <definedName name="_xlnm.Print_Area" localSheetId="0">'12.2025'!$A$1:$G$646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4" i="1" l="1"/>
  <c r="E601" i="1"/>
  <c r="E597" i="1"/>
  <c r="E595" i="1"/>
  <c r="E594" i="1"/>
  <c r="E591" i="1"/>
  <c r="E244" i="1"/>
  <c r="E186" i="1"/>
  <c r="E185" i="1"/>
  <c r="E144" i="1"/>
  <c r="E103" i="1"/>
  <c r="E54" i="1"/>
  <c r="E53" i="1"/>
  <c r="E45" i="1"/>
  <c r="E30" i="1"/>
  <c r="E27" i="1"/>
  <c r="E602" i="1" l="1"/>
  <c r="E31" i="1"/>
  <c r="E586" i="1" l="1"/>
  <c r="E646" i="1" s="1"/>
</calcChain>
</file>

<file path=xl/sharedStrings.xml><?xml version="1.0" encoding="utf-8"?>
<sst xmlns="http://schemas.openxmlformats.org/spreadsheetml/2006/main" count="2335" uniqueCount="676">
  <si>
    <t>Hrvatski restauratorski zavod</t>
  </si>
  <si>
    <t>RKP 22339</t>
  </si>
  <si>
    <t>Zagreb</t>
  </si>
  <si>
    <t>INFORMACIJA O TROŠENJU SREDSTAVA ZA PROSINAC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</si>
  <si>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</si>
  <si>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</si>
  <si>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</si>
  <si>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</si>
  <si>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</si>
  <si>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</si>
  <si>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</si>
  <si>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</si>
  <si>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</si>
  <si>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</si>
  <si>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Usluge telefona, interneta, pošte i prijevoza</t>
  </si>
  <si>
    <t/>
  </si>
  <si>
    <t>*Ukupno</t>
  </si>
  <si>
    <t>Z-EL d.o.o.</t>
  </si>
  <si>
    <t>11374156664</t>
  </si>
  <si>
    <t>Uredski materijal i ostali materijalni rashodi</t>
  </si>
  <si>
    <t>Materijal i sirovine</t>
  </si>
  <si>
    <t>EMA d.o.o.</t>
  </si>
  <si>
    <t>22949834128</t>
  </si>
  <si>
    <t>Usluge tekućeg i investicijskog održavanja</t>
  </si>
  <si>
    <t>Oprema za održavanje i zaštitu</t>
  </si>
  <si>
    <t>GRAD SPLIT</t>
  </si>
  <si>
    <t>SPLIT</t>
  </si>
  <si>
    <t>Komunalne usluge</t>
  </si>
  <si>
    <t>SVEUČILIŠTE U ZAGREBU GRAĐEVINSKI FAKULTET</t>
  </si>
  <si>
    <t>62924153420</t>
  </si>
  <si>
    <t>Ostale usluge</t>
  </si>
  <si>
    <t>Ostala prava</t>
  </si>
  <si>
    <t>ČISTOĆA d.o.o.</t>
  </si>
  <si>
    <t>16912997621</t>
  </si>
  <si>
    <t>DUBROVNIK</t>
  </si>
  <si>
    <t>BAUHAUS-ZAGREB d.d.</t>
  </si>
  <si>
    <t>71642207963</t>
  </si>
  <si>
    <t>Sitni inventar i autogume</t>
  </si>
  <si>
    <t>Uređaji, strojevi i oprema za ostale namjene</t>
  </si>
  <si>
    <t>NASTAVNI ZAVOD ZA JAVNO ZDRAVSTVO DR.ANDRIJA ŠTAMPAR</t>
  </si>
  <si>
    <t>Zdravstvene i veterinarske usluge</t>
  </si>
  <si>
    <t>TEHNOSERVIS HORVAT I HORVAT d.o.o.</t>
  </si>
  <si>
    <t>21056790392</t>
  </si>
  <si>
    <t>SUMA INFORMATIKA d.o.o.</t>
  </si>
  <si>
    <t>93926415263</t>
  </si>
  <si>
    <t>Računalne usluge</t>
  </si>
  <si>
    <t>ANTIPIROS d.o.o.</t>
  </si>
  <si>
    <t>70914161709</t>
  </si>
  <si>
    <t>ZAVOD ZA INTEGRALNU KONTROLU d.o.o.</t>
  </si>
  <si>
    <t>INSTITUT RUĐER BOŠKOVIĆ</t>
  </si>
  <si>
    <t>69715301002</t>
  </si>
  <si>
    <t>IMCD d.o.o.</t>
  </si>
  <si>
    <t>93896356316</t>
  </si>
  <si>
    <t>SCARPELLI STEFANO</t>
  </si>
  <si>
    <t>01826590489</t>
  </si>
  <si>
    <t>FIRENZE</t>
  </si>
  <si>
    <t>ING-GRAD d.o.o.</t>
  </si>
  <si>
    <t>93245284305</t>
  </si>
  <si>
    <t>AKD - ZAŠTITA d.o.o.</t>
  </si>
  <si>
    <t>09253797076</t>
  </si>
  <si>
    <t>INA INDUSTRIJA NAFTE d.d.</t>
  </si>
  <si>
    <t>27759560625</t>
  </si>
  <si>
    <t>Energija</t>
  </si>
  <si>
    <t>Materijal i dijelovi za tekuće i investicijsko održavanje</t>
  </si>
  <si>
    <t>HEP-TOPLINARSTVO d.o.o.</t>
  </si>
  <si>
    <t>15907062900</t>
  </si>
  <si>
    <t>POINT d.o.o.</t>
  </si>
  <si>
    <t>32507385382</t>
  </si>
  <si>
    <t>DONJI STUPNIK</t>
  </si>
  <si>
    <t>Ulaganja u računalne programe</t>
  </si>
  <si>
    <t>BELVEDER d.o.o.</t>
  </si>
  <si>
    <t>06779162480</t>
  </si>
  <si>
    <t>RIJEKA</t>
  </si>
  <si>
    <t>REDTECH d.o.o.</t>
  </si>
  <si>
    <t>55969616223</t>
  </si>
  <si>
    <t>LOĐA - ZIDARSKO-TESARSKE USLUGE</t>
  </si>
  <si>
    <t>53320495415</t>
  </si>
  <si>
    <t>OSIJEK</t>
  </si>
  <si>
    <t>PRIZMA d.o.o.</t>
  </si>
  <si>
    <t>90918289020</t>
  </si>
  <si>
    <t>GEO WILD d.o.o.</t>
  </si>
  <si>
    <t>99307623254</t>
  </si>
  <si>
    <t>Instrumenti i uređaji</t>
  </si>
  <si>
    <t>DOLN d.o.o.</t>
  </si>
  <si>
    <t>74782647368</t>
  </si>
  <si>
    <t>NOVA GRADIŠKA</t>
  </si>
  <si>
    <t>LUKOM d.o.o.</t>
  </si>
  <si>
    <t>29732862130</t>
  </si>
  <si>
    <t>LUDBREG</t>
  </si>
  <si>
    <t>NEIR d.o.o.</t>
  </si>
  <si>
    <t>38236450160</t>
  </si>
  <si>
    <t>GRAD ZADAR</t>
  </si>
  <si>
    <t>09933651854</t>
  </si>
  <si>
    <t>ZADAR</t>
  </si>
  <si>
    <t>Zakupnine i najamnine</t>
  </si>
  <si>
    <t>06531901714</t>
  </si>
  <si>
    <t>UNIKOM d.o.o.</t>
  </si>
  <si>
    <t>07507345484</t>
  </si>
  <si>
    <t>UPI-2M PLUS</t>
  </si>
  <si>
    <t>94443043935</t>
  </si>
  <si>
    <t>Knjige</t>
  </si>
  <si>
    <t>VODOVOD d.o.o.ZADAR</t>
  </si>
  <si>
    <t>89406825003</t>
  </si>
  <si>
    <t>Zatezne kamate</t>
  </si>
  <si>
    <t>GRADSKI URED ZA OBNOVU,IZGRADNJU,PROSTORNO UREĐENJE,GRADITELJSTVO,K.P. I PROMET</t>
  </si>
  <si>
    <t>ZVIBOR d.o.o.</t>
  </si>
  <si>
    <t>PULA HERCULANEA d.o.o.</t>
  </si>
  <si>
    <t>11294943436</t>
  </si>
  <si>
    <t>PULA</t>
  </si>
  <si>
    <t>HUP-ZAGREB d.d.</t>
  </si>
  <si>
    <t>66859264899</t>
  </si>
  <si>
    <t>Naknade troškova osobama izvan radnog odnosa</t>
  </si>
  <si>
    <t>PEVEX d.d.</t>
  </si>
  <si>
    <t>73660371074</t>
  </si>
  <si>
    <t>SESVETE</t>
  </si>
  <si>
    <t>HRVATSKA RADIOTELEVIZIJA</t>
  </si>
  <si>
    <t>68419124305</t>
  </si>
  <si>
    <t>Pristojbe i naknade</t>
  </si>
  <si>
    <t>VEKTRA d.o.o.</t>
  </si>
  <si>
    <t>56887977144</t>
  </si>
  <si>
    <t>VARAŽDIN</t>
  </si>
  <si>
    <t>CRESCAT d.o.o.</t>
  </si>
  <si>
    <t>31608194500</t>
  </si>
  <si>
    <t>Medicinska i laboratorijska oprema</t>
  </si>
  <si>
    <t>VETERINARSKI FAKULTET SVEUČILIŠTA U ZAGREBU</t>
  </si>
  <si>
    <t>36389528408</t>
  </si>
  <si>
    <t>INSTITUT ZA ARHEOLOGIJU</t>
  </si>
  <si>
    <t>59796264563</t>
  </si>
  <si>
    <t>CROATIA OSIGURANJE d.d.</t>
  </si>
  <si>
    <t>26187994862</t>
  </si>
  <si>
    <t>Premije osiguranja</t>
  </si>
  <si>
    <t>AUTOCENTAR AGRAM d.d.</t>
  </si>
  <si>
    <t>03785720358</t>
  </si>
  <si>
    <t>SITO-MAS d.o.o.</t>
  </si>
  <si>
    <t>68041311278</t>
  </si>
  <si>
    <t>COM ADRIA d.o.o.</t>
  </si>
  <si>
    <t>14573239784</t>
  </si>
  <si>
    <t>AUTO KUĆA KOVAČEVIĆ d.o.o.</t>
  </si>
  <si>
    <t>84485812058</t>
  </si>
  <si>
    <t>STUDENTSKI CENTAR PULA</t>
  </si>
  <si>
    <t>63288148995</t>
  </si>
  <si>
    <t>Intelektualne i osobne usluge</t>
  </si>
  <si>
    <t>Hrvatski Telekom d.d.</t>
  </si>
  <si>
    <t>81793146560</t>
  </si>
  <si>
    <t>TAPIKER d.o.o.</t>
  </si>
  <si>
    <t>27096844021</t>
  </si>
  <si>
    <t>GRAD DUBROVNIK</t>
  </si>
  <si>
    <t>NARODNE NOVINE d.d.</t>
  </si>
  <si>
    <t>64546066176</t>
  </si>
  <si>
    <t>Usluge promidžbe i informiranja</t>
  </si>
  <si>
    <t>ICOM - HRVATSKI NACIONALNI KOMITET</t>
  </si>
  <si>
    <t>18082611073</t>
  </si>
  <si>
    <t>Članarine i norme</t>
  </si>
  <si>
    <t>PRIRODOSLOVNO-MATEMATIČKI FAKULTET</t>
  </si>
  <si>
    <t>28163265527</t>
  </si>
  <si>
    <t>NUCLEUS .d.o.o.</t>
  </si>
  <si>
    <t>03289395043</t>
  </si>
  <si>
    <t>PRESSCUT d.o.o.</t>
  </si>
  <si>
    <t>34672089688</t>
  </si>
  <si>
    <t>SERRAGLI d.o.o.</t>
  </si>
  <si>
    <t>47250443040</t>
  </si>
  <si>
    <t>JURIČEK, VL. JAKOV JURIČEK</t>
  </si>
  <si>
    <t>49312009068</t>
  </si>
  <si>
    <t>GORNJI STUPNIK</t>
  </si>
  <si>
    <t>VIVA INFO d.o.o.</t>
  </si>
  <si>
    <t>22361751585</t>
  </si>
  <si>
    <t>HEP OPSKRBA d.o.o.</t>
  </si>
  <si>
    <t>63073332379</t>
  </si>
  <si>
    <t>BENIĆ VODOINSTALATERSKI OBRT VL. BORIS BENIĆ</t>
  </si>
  <si>
    <t>35062225743</t>
  </si>
  <si>
    <t>SCRIPTA - RIJEKA</t>
  </si>
  <si>
    <t>50419679602</t>
  </si>
  <si>
    <t>KNJIŽNICE GRADA ZAGREBA</t>
  </si>
  <si>
    <t>KAPITEL d.o.o.</t>
  </si>
  <si>
    <t>45821273643</t>
  </si>
  <si>
    <t>ŽMINJ</t>
  </si>
  <si>
    <t>SANITAT DUBROVNIK d.o.o.</t>
  </si>
  <si>
    <t>99080716453</t>
  </si>
  <si>
    <t>FINANCIJSKA AGENCIJA</t>
  </si>
  <si>
    <t>85821130368</t>
  </si>
  <si>
    <t>Bankarske usluge i usluge platnog prometa</t>
  </si>
  <si>
    <t>ALATI MILIĆ</t>
  </si>
  <si>
    <t>53769098448</t>
  </si>
  <si>
    <t>METTLER-TOLEDO d.o.o.</t>
  </si>
  <si>
    <t>01271618606</t>
  </si>
  <si>
    <t>STROJOPROMET-ZAGREB d.o.o.</t>
  </si>
  <si>
    <t>97994010225</t>
  </si>
  <si>
    <t>ŠENKOVEC</t>
  </si>
  <si>
    <t>AUTOZUBAK / ZUBAK GRUPA d.o.o.</t>
  </si>
  <si>
    <t>39135989747</t>
  </si>
  <si>
    <t>VELIKA GORICA</t>
  </si>
  <si>
    <t>AUTO BENUSSI d.o.o.</t>
  </si>
  <si>
    <t>96262119913</t>
  </si>
  <si>
    <t>TEHNIČKI CENTAR KRKLEC, vl.Marija Krklec</t>
  </si>
  <si>
    <t>47104400084</t>
  </si>
  <si>
    <t>HEP-TOPLINARSTVO d.o.o.POGON OSIJEK</t>
  </si>
  <si>
    <t>NOVI VAL d.o.o.</t>
  </si>
  <si>
    <t>07378869839</t>
  </si>
  <si>
    <t>METRON INSTRUMENTS d.o.o.</t>
  </si>
  <si>
    <t>53299066792</t>
  </si>
  <si>
    <t>GRAD OSIJEK</t>
  </si>
  <si>
    <t>VULKAL d.o.o.</t>
  </si>
  <si>
    <t>90439696130</t>
  </si>
  <si>
    <t>GRAĐEVINAR-QUELIN d.d.</t>
  </si>
  <si>
    <t>93300948469</t>
  </si>
  <si>
    <t>SVEUČILIŠTE U RIJECI GRAĐEVINSKI FAKULTET U RIJECI</t>
  </si>
  <si>
    <t>92037849504</t>
  </si>
  <si>
    <t>VODOVOD I ODVODNJA d.o.o.</t>
  </si>
  <si>
    <t>26251326399</t>
  </si>
  <si>
    <t>ŠIBENIK</t>
  </si>
  <si>
    <t>PORSCHE INTER AUTO d.o.o.</t>
  </si>
  <si>
    <t>67492500921</t>
  </si>
  <si>
    <t>Prijevozna sredstva u cestovnom prometu</t>
  </si>
  <si>
    <t>DOM IZGRADNJA d.o.o.</t>
  </si>
  <si>
    <t>45241807754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</si>
  <si>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</si>
  <si>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</si>
  <si>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</si>
  <si>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</si>
  <si>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</si>
  <si>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</si>
  <si>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</si>
  <si>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PLAVI OBLUTAK d.o.o.</t>
  </si>
  <si>
    <t>14725542168</t>
  </si>
  <si>
    <t>HILTI-CROATIA d.o.o.</t>
  </si>
  <si>
    <t>80353079725</t>
  </si>
  <si>
    <t>HRVATSKI ZAVOD ZA JAVNO ZDRAVSTVO</t>
  </si>
  <si>
    <t>75297532041</t>
  </si>
  <si>
    <t>Stručno usavršavanje zaposlenika</t>
  </si>
  <si>
    <t>ELEKTROINSTALATER MILJENKO PERIČKI</t>
  </si>
  <si>
    <t>75934167656</t>
  </si>
  <si>
    <t>ERSTE&amp;STEIERMARKISCHE BANK d.d.</t>
  </si>
  <si>
    <t>23057039320</t>
  </si>
  <si>
    <t>FORETIĆ I SINOVI d.o.o.</t>
  </si>
  <si>
    <t>87572846216</t>
  </si>
  <si>
    <t>DUGO SELO</t>
  </si>
  <si>
    <t>K G H d.o.o.</t>
  </si>
  <si>
    <t>28165191147</t>
  </si>
  <si>
    <t>GORAN I ZORAN</t>
  </si>
  <si>
    <t>45716968513</t>
  </si>
  <si>
    <t>SOLIN</t>
  </si>
  <si>
    <t>ALTEDA d.o.o.</t>
  </si>
  <si>
    <t>53019467114</t>
  </si>
  <si>
    <t xml:space="preserve">V.T.R.  GIOVANNI </t>
  </si>
  <si>
    <t>93620060516</t>
  </si>
  <si>
    <t>SVETVINČENAT</t>
  </si>
  <si>
    <t>BINA-ISTRA d.d.</t>
  </si>
  <si>
    <t>LUPOGLAV</t>
  </si>
  <si>
    <t>Službena putovanja</t>
  </si>
  <si>
    <t>PROKLIMA d.o.o.</t>
  </si>
  <si>
    <t>SAMOBOR</t>
  </si>
  <si>
    <t>ARK MIHELIĆ</t>
  </si>
  <si>
    <t>11046503641</t>
  </si>
  <si>
    <t>VIŠKOVO</t>
  </si>
  <si>
    <t>EKO-MONITORING d.o.o.</t>
  </si>
  <si>
    <t>82818873408</t>
  </si>
  <si>
    <t>VIZOR d.o.o.</t>
  </si>
  <si>
    <t>28579840610</t>
  </si>
  <si>
    <t>ELEKTROFLUMEN d.o.o.</t>
  </si>
  <si>
    <t>27330814538</t>
  </si>
  <si>
    <t>VELINAC d.o.o.</t>
  </si>
  <si>
    <t>63682958051</t>
  </si>
  <si>
    <t>Uredska oprema i namještaj</t>
  </si>
  <si>
    <t>USTANOVA ZA ZDRAVSTVENU SKRB PERIODIKA</t>
  </si>
  <si>
    <t>ZARGEB</t>
  </si>
  <si>
    <t>MACUKA d.o.o.</t>
  </si>
  <si>
    <t>00645636377</t>
  </si>
  <si>
    <t>SVETI PETAR U ŠUMI</t>
  </si>
  <si>
    <t>VODOOPSKRBA I ODVODNJA d.o.o.</t>
  </si>
  <si>
    <t>83416546499</t>
  </si>
  <si>
    <t>OTIS DIZALA d.o.o.</t>
  </si>
  <si>
    <t>76080865307</t>
  </si>
  <si>
    <t>ALTIUM INTERNATIONAL D.O.O.</t>
  </si>
  <si>
    <t>18966227376</t>
  </si>
  <si>
    <t>MIKROLUX d.o.o.</t>
  </si>
  <si>
    <t>83273787793</t>
  </si>
  <si>
    <t>ZAPREŠIĆ</t>
  </si>
  <si>
    <t>AUTOCENTAR BULJUBAŠIĆ d.o.o.</t>
  </si>
  <si>
    <t>12945670737</t>
  </si>
  <si>
    <t>NEOS ELEKTROINSTALACIJE, GRAĐENJE I USLUGE</t>
  </si>
  <si>
    <t>21946542875</t>
  </si>
  <si>
    <t>MLINI</t>
  </si>
  <si>
    <t>AUTO GRIFON d.o.o.</t>
  </si>
  <si>
    <t>36117467723</t>
  </si>
  <si>
    <t>DUB-ING FLIES k.d.</t>
  </si>
  <si>
    <t>44049623085</t>
  </si>
  <si>
    <t>ZAGREB-DUBRAVA</t>
  </si>
  <si>
    <t>PROJEKTNI URED KANCELJAK MARELIĆ d.o.o.</t>
  </si>
  <si>
    <t>01158597605</t>
  </si>
  <si>
    <t>DALJINSKO UPRAVLJANJE d.o.o.</t>
  </si>
  <si>
    <t>27909770322</t>
  </si>
  <si>
    <t>THE QUEEN'S UNIVERSITY OF BELFAST</t>
  </si>
  <si>
    <t>GB254799511</t>
  </si>
  <si>
    <t>BELFAST, NORTHERN IRELAND</t>
  </si>
  <si>
    <t>ZAGREBPETROL d.o.o.</t>
  </si>
  <si>
    <t>04289142943</t>
  </si>
  <si>
    <t>VELA VRATA TRAVEL d.o.o.</t>
  </si>
  <si>
    <t>22145343666</t>
  </si>
  <si>
    <t>BUZET</t>
  </si>
  <si>
    <t>ZAVOD ZA VARSTVO KULT.DED.SLOVENIJE-REST.CENTAR</t>
  </si>
  <si>
    <t>SI45991413</t>
  </si>
  <si>
    <t>LJUBLJANA</t>
  </si>
  <si>
    <t>CONRAD ELECTRONIC d.o.o.</t>
  </si>
  <si>
    <t>42992093253</t>
  </si>
  <si>
    <t>GROSUPLJE</t>
  </si>
  <si>
    <t>KERAN COMPANY d.o.o.</t>
  </si>
  <si>
    <t>00606508980</t>
  </si>
  <si>
    <t>VODICE</t>
  </si>
  <si>
    <t>S.H.A.R.K. d.o.o.</t>
  </si>
  <si>
    <t>19892555288</t>
  </si>
  <si>
    <t>MEDULIN</t>
  </si>
  <si>
    <t>Službena, radna i zaštitna odjeća i obuća</t>
  </si>
  <si>
    <t>CANOSA INŽENJERING d.o.o.</t>
  </si>
  <si>
    <t>90054874194</t>
  </si>
  <si>
    <t>CROATIA POLIKLINIKA</t>
  </si>
  <si>
    <t>80848401890</t>
  </si>
  <si>
    <t>DELTRON d.o.o.</t>
  </si>
  <si>
    <t>36118056137</t>
  </si>
  <si>
    <t>SERIOLA</t>
  </si>
  <si>
    <t>28113604195</t>
  </si>
  <si>
    <t>SOLLICITUDO d.o.o.</t>
  </si>
  <si>
    <t>50812456133</t>
  </si>
  <si>
    <t>NACIONALNA I SVEUČILIŠNA KNJIŽNICA U ZAGREBU</t>
  </si>
  <si>
    <t>84838770814</t>
  </si>
  <si>
    <t>CITADELA d.o.o.</t>
  </si>
  <si>
    <t>76029272539</t>
  </si>
  <si>
    <t>HRELJIN</t>
  </si>
  <si>
    <t>HOTEL IMPERIAL</t>
  </si>
  <si>
    <t>90896496260</t>
  </si>
  <si>
    <t>RAB</t>
  </si>
  <si>
    <t>INTRADOS PROJEKT d.o.o.</t>
  </si>
  <si>
    <t>90481313264</t>
  </si>
  <si>
    <t>MAGIC NET d.o.o.</t>
  </si>
  <si>
    <t>92188488799</t>
  </si>
  <si>
    <t>KOGRAD d.o.o.</t>
  </si>
  <si>
    <t>64113114166</t>
  </si>
  <si>
    <t>KVINAR d.o.o.</t>
  </si>
  <si>
    <t>50719748083</t>
  </si>
  <si>
    <t>PODSTRANA</t>
  </si>
  <si>
    <t>Obveze za jamčevne pologe</t>
  </si>
  <si>
    <t>MGA NEKRETNINE d.o.o.</t>
  </si>
  <si>
    <t>29270042257</t>
  </si>
  <si>
    <t>METKOVIĆ</t>
  </si>
  <si>
    <t>P&amp;F ZAŠTITA d.o.o.</t>
  </si>
  <si>
    <t>95517402410</t>
  </si>
  <si>
    <t>P.S.C. ZAGREB d.o.o.</t>
  </si>
  <si>
    <t>29147492766</t>
  </si>
  <si>
    <t>HAGA METAL d.o.o.</t>
  </si>
  <si>
    <t>BARILOVIĆ</t>
  </si>
  <si>
    <t>MEĐIMURJE-PLIN d.o.o.</t>
  </si>
  <si>
    <t>29035933600</t>
  </si>
  <si>
    <t>ADRIA MONS SERVICES d.o.o.</t>
  </si>
  <si>
    <t>54127426260</t>
  </si>
  <si>
    <t>MARIO USLUGE j.d.o.o.</t>
  </si>
  <si>
    <t>06861808252</t>
  </si>
  <si>
    <t>VODNJAN</t>
  </si>
  <si>
    <t>RESTARS</t>
  </si>
  <si>
    <t>69778456358</t>
  </si>
  <si>
    <t>HVAR</t>
  </si>
  <si>
    <t>G.I.M. GASE d.o.o.</t>
  </si>
  <si>
    <t>75784153366</t>
  </si>
  <si>
    <t>STUDENTSKI CENTAR U ZAGREBU</t>
  </si>
  <si>
    <t>22597784145</t>
  </si>
  <si>
    <t>GRADITELJSTVO KOLAK d.o.o.</t>
  </si>
  <si>
    <t>44246842655</t>
  </si>
  <si>
    <t>KOR d.o.o.</t>
  </si>
  <si>
    <t>24282973276</t>
  </si>
  <si>
    <t>GLOBTOUR EVENT d.o.o.</t>
  </si>
  <si>
    <t>A1 HRVATSKA d.o.o.</t>
  </si>
  <si>
    <t>29524210204</t>
  </si>
  <si>
    <t xml:space="preserve">CENTAR ZA VOZILA HRVATSKE - STP  CROATIA </t>
  </si>
  <si>
    <t>73294314024</t>
  </si>
  <si>
    <t>TELUR d.o.o.</t>
  </si>
  <si>
    <t>64720212310</t>
  </si>
  <si>
    <t>VODOVOD-OSIJEK d.o.o.</t>
  </si>
  <si>
    <t>43654507669</t>
  </si>
  <si>
    <t>ZADRUGA  ARHEO KO-OP</t>
  </si>
  <si>
    <t>40574598414</t>
  </si>
  <si>
    <t>GRADNJA KUS d.o.o.</t>
  </si>
  <si>
    <t>18734096415</t>
  </si>
  <si>
    <t>VELIKA LUDINA</t>
  </si>
  <si>
    <t>HEP ELEKTRA d.o.o.</t>
  </si>
  <si>
    <t>43965974818</t>
  </si>
  <si>
    <t>WAL - INŽINJERING d.o.o.</t>
  </si>
  <si>
    <t>19890929744</t>
  </si>
  <si>
    <t>LABIN</t>
  </si>
  <si>
    <t>LEADTECH d.o.o.</t>
  </si>
  <si>
    <t>77561704304</t>
  </si>
  <si>
    <t>VARKOM d.d.</t>
  </si>
  <si>
    <t>39048902955</t>
  </si>
  <si>
    <t>EUROADRIA d.o.o.</t>
  </si>
  <si>
    <t>84526969754</t>
  </si>
  <si>
    <t>Reprezentacija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</si>
  <si>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</si>
  <si>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</si>
  <si>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</si>
  <si>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</si>
  <si>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</si>
  <si>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</si>
  <si>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</si>
  <si>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</si>
  <si>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</si>
  <si>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RIVA SUNCA d.o.o.</t>
  </si>
  <si>
    <t>94337362035</t>
  </si>
  <si>
    <t>PETRA VIVA OBRT ZA KONZERVATORSKO-RESTAURATORSKE POSLOVE</t>
  </si>
  <si>
    <t>61941704058</t>
  </si>
  <si>
    <t>KERSCHOFFSET d.o.o.</t>
  </si>
  <si>
    <t>84934386922</t>
  </si>
  <si>
    <t>VODOVOD PULA d.o.o.</t>
  </si>
  <si>
    <t>19798348108</t>
  </si>
  <si>
    <t>GEOEXPERT -  PROJEKT d.o.o.</t>
  </si>
  <si>
    <t>84726298010</t>
  </si>
  <si>
    <t>VODOVOD DUBROVNIK d.o.o.</t>
  </si>
  <si>
    <t>00862047577</t>
  </si>
  <si>
    <t>ZAGREBAČKI HOLDING-PODRUŽNICA ČISTOĆA d.o.o.</t>
  </si>
  <si>
    <t>85584865987</t>
  </si>
  <si>
    <t>SERVIS PERKOVIĆ d.o.o.</t>
  </si>
  <si>
    <t>58187157652</t>
  </si>
  <si>
    <t>JABLANOVEC (GRAD )ZAPREŠIĆ</t>
  </si>
  <si>
    <t>GRADSKO STAMBENO KOMUNALNO GOSPODARSTVO d.o.o.</t>
  </si>
  <si>
    <t>03744272526</t>
  </si>
  <si>
    <t>EVOCATIVE d.o.o.</t>
  </si>
  <si>
    <t>08546432023</t>
  </si>
  <si>
    <t>CMP CORNELIUS MEYER PROSPECTION</t>
  </si>
  <si>
    <t>DE323493036</t>
  </si>
  <si>
    <t>BERLIN</t>
  </si>
  <si>
    <t>M.B. SEMINAR d.o.o.</t>
  </si>
  <si>
    <t>35067158852</t>
  </si>
  <si>
    <t>FADALTI d.o.o.</t>
  </si>
  <si>
    <t>97045536414</t>
  </si>
  <si>
    <t>LUČKO</t>
  </si>
  <si>
    <t>ACHILLEA d.o.o.</t>
  </si>
  <si>
    <t>ENORMIS d.o.o.</t>
  </si>
  <si>
    <t>14605617377</t>
  </si>
  <si>
    <t>PROPRINT d.o.o.</t>
  </si>
  <si>
    <t>72612732139</t>
  </si>
  <si>
    <t>FASADER d.o.o.</t>
  </si>
  <si>
    <t>80160756974</t>
  </si>
  <si>
    <t>BEL-BAU d.o.o.</t>
  </si>
  <si>
    <t>29197122421</t>
  </si>
  <si>
    <t>BJELOVAR</t>
  </si>
  <si>
    <t>GRADITELJ HUZJAK d.o.o.</t>
  </si>
  <si>
    <t>84270126428</t>
  </si>
  <si>
    <t>VARAŽDINSKE TOPLICE</t>
  </si>
  <si>
    <t>A.D.V. GRUPA d.o.o.</t>
  </si>
  <si>
    <t>98946028063</t>
  </si>
  <si>
    <t>KAŠTEL NOVI</t>
  </si>
  <si>
    <t>VIJCI KRANJEC VL.SAŠA KRANJEC</t>
  </si>
  <si>
    <t>40518747839</t>
  </si>
  <si>
    <t>QUADRACON d.o.o.</t>
  </si>
  <si>
    <t>83166686606</t>
  </si>
  <si>
    <t>SNJEŽANA NOVA d.o.o.</t>
  </si>
  <si>
    <t>73192045164</t>
  </si>
  <si>
    <t>GRADITELJSTVO-ROŽIĆ d.o.o.</t>
  </si>
  <si>
    <t>JASTREBARSKO</t>
  </si>
  <si>
    <t>AUTOPRAONICA BUKIĆ d.o.o.</t>
  </si>
  <si>
    <t>46798078984</t>
  </si>
  <si>
    <t>LAV SERVIS ZADAR d.o.o.</t>
  </si>
  <si>
    <t>04975586013</t>
  </si>
  <si>
    <t>PRIMULA COMPANY d.o.o.</t>
  </si>
  <si>
    <t>57606909020</t>
  </si>
  <si>
    <t>ATELIER MIJALIĆ</t>
  </si>
  <si>
    <t>26315618356</t>
  </si>
  <si>
    <t>OSOR PROMET d.o.o.</t>
  </si>
  <si>
    <t>53848806583</t>
  </si>
  <si>
    <t>JAVNI BILJEŽNIK TOMISLAV ŽABEK</t>
  </si>
  <si>
    <t>85423465677</t>
  </si>
  <si>
    <t>GP KRK d.d.</t>
  </si>
  <si>
    <t>05146274847</t>
  </si>
  <si>
    <t>KRK</t>
  </si>
  <si>
    <t>ZAGREBAČKI ELEKTRIČNI TRAMVAJ d.o.o.</t>
  </si>
  <si>
    <t>Naknade za prijevoz, za rad na terenu i odvojeni život</t>
  </si>
  <si>
    <t>WERDEN d.o.o.</t>
  </si>
  <si>
    <t>82249209504</t>
  </si>
  <si>
    <t>DUGOPOLJE</t>
  </si>
  <si>
    <t>MAROX d.o.o.</t>
  </si>
  <si>
    <t>52066763411</t>
  </si>
  <si>
    <t>ART MATERIJAL d.o.o.</t>
  </si>
  <si>
    <t>63701153601</t>
  </si>
  <si>
    <t>CRNA TINTA d.o.o.</t>
  </si>
  <si>
    <t>66059703996</t>
  </si>
  <si>
    <t>BAOTIĆ d.d.</t>
  </si>
  <si>
    <t>64453957424</t>
  </si>
  <si>
    <t>IZGRADNJA POPOVAČKI d.o.o.</t>
  </si>
  <si>
    <t>63760451217</t>
  </si>
  <si>
    <t>MREŽNIČKI VAROŠ (GRAD DUGA RESA)</t>
  </si>
  <si>
    <t>PRIMUS ING d.o.o.</t>
  </si>
  <si>
    <t>20993636287</t>
  </si>
  <si>
    <t>MAR d.o.o.</t>
  </si>
  <si>
    <t>37849898335</t>
  </si>
  <si>
    <t>AUTO ŠATRAK d.o.o.</t>
  </si>
  <si>
    <t>23764338703</t>
  </si>
  <si>
    <t>KOPRIVNICA</t>
  </si>
  <si>
    <t>KAUFLAND HRVATSKA K.D.</t>
  </si>
  <si>
    <t>47432874968</t>
  </si>
  <si>
    <t>FRIGO-VE d.o.o.</t>
  </si>
  <si>
    <t>49978917762</t>
  </si>
  <si>
    <t>KD KOZALA d.o.o. RIJEKA</t>
  </si>
  <si>
    <t>54154102647</t>
  </si>
  <si>
    <t>TUTOTUM j.d.o.o.</t>
  </si>
  <si>
    <t>44064835955</t>
  </si>
  <si>
    <t>TREES d.o.o.</t>
  </si>
  <si>
    <t>96746302759</t>
  </si>
  <si>
    <t>N2 LASER j.d.o.o.</t>
  </si>
  <si>
    <t>93532113980</t>
  </si>
  <si>
    <t>KLIMA ELEKTRO ŠUPE d.o.o.</t>
  </si>
  <si>
    <t>43807598779</t>
  </si>
  <si>
    <t>FOREMAN GROUP d.o.o.</t>
  </si>
  <si>
    <t>04807307105</t>
  </si>
  <si>
    <t>BARBIĆ BRANKO</t>
  </si>
  <si>
    <t>76162795186</t>
  </si>
  <si>
    <t>BRSEČ</t>
  </si>
  <si>
    <t>NARO</t>
  </si>
  <si>
    <t>28429708401</t>
  </si>
  <si>
    <t>SPLITSKO-MAKARSKA NADBISKUPIJA</t>
  </si>
  <si>
    <t>49607807960</t>
  </si>
  <si>
    <t>BEST IN PARKING d.o.o.</t>
  </si>
  <si>
    <t>13111840409</t>
  </si>
  <si>
    <t xml:space="preserve">VATROGASNA ZAJEDNICA ZAGREBAČKE ŽUPANIJE </t>
  </si>
  <si>
    <t>HRVATSKA POŠTANSKA BANKA d.d.</t>
  </si>
  <si>
    <t>87939104217</t>
  </si>
  <si>
    <t>POGON - ZAGREBAČKI CENTAR ZA NEZAVISNU KULTURU I MLADE</t>
  </si>
  <si>
    <t>TEHIT, RAČUNALNIŠKI INŽENIRING d.o.o.</t>
  </si>
  <si>
    <t>SI34332464</t>
  </si>
  <si>
    <t>SLOVENJ GRADEC</t>
  </si>
  <si>
    <t>REZON d.o.o.</t>
  </si>
  <si>
    <t>18034029617</t>
  </si>
  <si>
    <t>MAINTENANCE d.o.o.</t>
  </si>
  <si>
    <t>URED OVLAŠTENOG INŽENJERA GRAĐEVINARSTVA</t>
  </si>
  <si>
    <t>97104068186</t>
  </si>
  <si>
    <t>TRUTANIĆ d.o.o.</t>
  </si>
  <si>
    <t>35612764424</t>
  </si>
  <si>
    <t>POREČ</t>
  </si>
  <si>
    <t>GUMICENTAR d.o.o.</t>
  </si>
  <si>
    <t>KLIMA CONTROL d.o.o.</t>
  </si>
  <si>
    <t>76349545113</t>
  </si>
  <si>
    <t>POESIS, OBRT ZA INTELEKTUALNE USLUGE</t>
  </si>
  <si>
    <t>60369059935</t>
  </si>
  <si>
    <t>OBRADA DRVA, obrt za stolarske usluge, vl. Ante Jadrić</t>
  </si>
  <si>
    <t>13292778784</t>
  </si>
  <si>
    <t>KAŠTEL STARI</t>
  </si>
  <si>
    <t>MOTONAUTIKA VM d.o.o.</t>
  </si>
  <si>
    <t>40612081195</t>
  </si>
  <si>
    <t>OPTIKA KABEL TV d.o.o.</t>
  </si>
  <si>
    <t>50999639699</t>
  </si>
  <si>
    <t>HRVATSKI GEOLOŠKI INSTITUT</t>
  </si>
  <si>
    <t>43733878539</t>
  </si>
  <si>
    <t>KONTURA d.o.o.</t>
  </si>
  <si>
    <t>10781059105</t>
  </si>
  <si>
    <t>YELLOW EVOLUTION OF TECHNOLOGY j.d.o.o.</t>
  </si>
  <si>
    <t>52596875047</t>
  </si>
  <si>
    <t>FRANCK d.d.</t>
  </si>
  <si>
    <t>07676693758</t>
  </si>
  <si>
    <t>ARCHONT, VL. DOMINIK BALABAN</t>
  </si>
  <si>
    <t>92598368695</t>
  </si>
  <si>
    <t>ADOR d.o.o.</t>
  </si>
  <si>
    <t>08024384368</t>
  </si>
  <si>
    <t>AUTO GAŠPARIĆ d.o.o.</t>
  </si>
  <si>
    <t>69565927095</t>
  </si>
  <si>
    <t>TURIZAM MANTA d.o.o.</t>
  </si>
  <si>
    <t>33153420507</t>
  </si>
  <si>
    <t>EUTECTIC d.o.o. za usluge</t>
  </si>
  <si>
    <t>10165455543</t>
  </si>
  <si>
    <t>KONTRAFORA, vl. Ivan Viđen</t>
  </si>
  <si>
    <t>94730478797</t>
  </si>
  <si>
    <t>ŠIJENJ, obrt za završne radove, vl. Branko Tomišić</t>
  </si>
  <si>
    <t>11440212801</t>
  </si>
  <si>
    <t>LOST d.o.o.</t>
  </si>
  <si>
    <t>89984971143</t>
  </si>
  <si>
    <t>BARTELS-CONJAR d.o.o.</t>
  </si>
  <si>
    <t>89770763815</t>
  </si>
  <si>
    <t>STARO PETROVO SELO</t>
  </si>
  <si>
    <t>STIGA d.o.o.</t>
  </si>
  <si>
    <t>94599650954</t>
  </si>
  <si>
    <t>KOMIŽA</t>
  </si>
  <si>
    <t>BB INŽENJERING I SERVISI D.O.O.</t>
  </si>
  <si>
    <t>83764560924</t>
  </si>
  <si>
    <t>GIP SIROVICA D.O.O.</t>
  </si>
  <si>
    <t>R-M- SPRINT D.O.O.</t>
  </si>
  <si>
    <t>HKA OKVIR D.O.O.</t>
  </si>
  <si>
    <t>44469728480</t>
  </si>
  <si>
    <t>ALPHA CONCRETUM GRADNJA d.o.o.</t>
  </si>
  <si>
    <t>87561417254</t>
  </si>
  <si>
    <t>AUTO DUBROVNIK d.d.</t>
  </si>
  <si>
    <t>68253997791</t>
  </si>
  <si>
    <t>PACCOMMERCE d.o.o.</t>
  </si>
  <si>
    <t>89128547617</t>
  </si>
  <si>
    <t>PAZIN</t>
  </si>
  <si>
    <t>AGRARIA ZLATA d.o.o.</t>
  </si>
  <si>
    <t>39973453462</t>
  </si>
  <si>
    <t>PREVENTA PLUS d.o.o.</t>
  </si>
  <si>
    <t>61320277698</t>
  </si>
  <si>
    <t>REAX LAB d.o.o.</t>
  </si>
  <si>
    <t>99245324565</t>
  </si>
  <si>
    <t>SYSTEM CONTROL d.o.o.</t>
  </si>
  <si>
    <t>96443656297</t>
  </si>
  <si>
    <t>SVETA NEDELJA</t>
  </si>
  <si>
    <t>ALINEJA. OBRT ZA EDUKACIJU I SAVJETOVANJE</t>
  </si>
  <si>
    <t>64191990456</t>
  </si>
  <si>
    <t>INNOVATIVE HOME CONSTRUCT d.o.o.</t>
  </si>
  <si>
    <t>17692204040</t>
  </si>
  <si>
    <t>Geodetski ured Huljev d.o.o.</t>
  </si>
  <si>
    <t>12770599271</t>
  </si>
  <si>
    <t>NAUTICA TENDE d.o.o.</t>
  </si>
  <si>
    <t>15435900681</t>
  </si>
  <si>
    <t>CACAO, obrt za dizajn, vl. Ana Rako</t>
  </si>
  <si>
    <t>75138791136</t>
  </si>
  <si>
    <t>FRENDY d.o.o.</t>
  </si>
  <si>
    <t>66977869240</t>
  </si>
  <si>
    <t>MOKOŠICA</t>
  </si>
  <si>
    <t>G.K.T.TUŠKANAC d.o.o.</t>
  </si>
  <si>
    <t>08844541968</t>
  </si>
  <si>
    <t>SAMOBORKA d.d.</t>
  </si>
  <si>
    <t>53149109818</t>
  </si>
  <si>
    <t>LAV ZAŠTITA d.o.o.</t>
  </si>
  <si>
    <t>60291073227</t>
  </si>
  <si>
    <t>AUTOKUĆA BAOTIĆ d.o.o.</t>
  </si>
  <si>
    <t>86807475866</t>
  </si>
  <si>
    <t>HOTEL LERO d.d.</t>
  </si>
  <si>
    <t>97744396969</t>
  </si>
  <si>
    <t>Ukupno isplaćeno dobavljačima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</si>
  <si>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</si>
  <si>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</si>
  <si>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</si>
  <si>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</si>
  <si>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</si>
  <si>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</si>
  <si>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</si>
  <si>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</si>
  <si>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</si>
  <si>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</si>
  <si>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</si>
  <si>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</si>
  <si>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</si>
  <si>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BOŠNJAK IVAN</t>
  </si>
  <si>
    <t>Intelektualne i osobne usluge-bruto</t>
  </si>
  <si>
    <t>BRADANOVIĆ MARIJAN</t>
  </si>
  <si>
    <t>BRALIĆ VIŠNJA</t>
  </si>
  <si>
    <t>BRKIĆ BRANKO</t>
  </si>
  <si>
    <t>DRAGOJEVIĆ ANDREJA</t>
  </si>
  <si>
    <t>GAZDE DAVOR</t>
  </si>
  <si>
    <t>HAJDIN ARIANA</t>
  </si>
  <si>
    <t>IVANUŠ MARTINA</t>
  </si>
  <si>
    <t>JENGIĆ IVAN</t>
  </si>
  <si>
    <t>KRSTIĆ DRAGICA</t>
  </si>
  <si>
    <t>LATINOVIĆ SLAĐANA</t>
  </si>
  <si>
    <t>LOLIĆ TATJANA</t>
  </si>
  <si>
    <t>LUČIĆ NAĐA</t>
  </si>
  <si>
    <t>MATAKOVIĆ BISERKA</t>
  </si>
  <si>
    <t>MUDRONJA DOMAGOJ</t>
  </si>
  <si>
    <t>PAVIČIĆ HRVOJE</t>
  </si>
  <si>
    <t>PAVIĆ MIRTA</t>
  </si>
  <si>
    <t>PAVLIČIĆ MIROSLAV</t>
  </si>
  <si>
    <t>PERCAN ROBERT</t>
  </si>
  <si>
    <t>POLOŠKI NEVA</t>
  </si>
  <si>
    <t>RAMLJAK ANTONIO</t>
  </si>
  <si>
    <t>SERHATLIĆ SANJA</t>
  </si>
  <si>
    <t>SOLDO VESNA</t>
  </si>
  <si>
    <t>SRDOČ KARLO</t>
  </si>
  <si>
    <t>ŠKARIĆ KSENIJA</t>
  </si>
  <si>
    <t>ŠKRLIN MARIO</t>
  </si>
  <si>
    <t>TRPUTEC STRČIĆ TIJANA ANNAR</t>
  </si>
  <si>
    <t>VUKOVIĆ BIRUŠ MAŠA</t>
  </si>
  <si>
    <t>BOROVAC TONĆI</t>
  </si>
  <si>
    <t>BOROVINA TEA</t>
  </si>
  <si>
    <t>BRUMEN NERA</t>
  </si>
  <si>
    <t>CAREVIĆ MAMUZIĆ IVA</t>
  </si>
  <si>
    <t>DEVČIĆ MARIO</t>
  </si>
  <si>
    <t>KOVAČIĆ VANJA</t>
  </si>
  <si>
    <t>RATKOVČIĆ ROSANA</t>
  </si>
  <si>
    <t>SEKULIĆ MARIJA</t>
  </si>
  <si>
    <t>ĆUJO PETAR</t>
  </si>
  <si>
    <t>HRIBAR JOSIP</t>
  </si>
  <si>
    <t>MAROK ADRIAN</t>
  </si>
  <si>
    <t>Ukupno isplate autorskih i ugovora o djelu</t>
  </si>
  <si>
    <t xml:space="preserve">SVEUKUPNO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</si>
</sst>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2" fillId="3" borderId="0" xfId="0" applyNumberFormat="1" applyFont="1" applyFill="1"/>
    <xf numFmtId="4" fontId="0" fillId="3" borderId="0" xfId="0" applyNumberFormat="1" applyFill="1"/>
    <xf numFmtId="4" fontId="0" fillId="3" borderId="2" xfId="0" applyNumberFormat="1" applyFill="1" applyBorder="1"/>
    <xf numFmtId="4" fontId="4" fillId="0" borderId="0" xfId="0" applyNumberFormat="1" applyFont="1"/>
    <xf numFmtId="4" fontId="5" fillId="0" borderId="1" xfId="0" applyNumberFormat="1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/>
    </xf>
    <xf numFmtId="0" fontId="0" fillId="3" borderId="1" xfId="0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right" vertical="center"/>
    </xf>
    <xf numFmtId="43" fontId="4" fillId="0" borderId="0" xfId="1" applyFont="1" applyFill="1"/>
    <xf numFmtId="49" fontId="4" fillId="0" borderId="0" xfId="0" applyNumberFormat="1" applyFont="1" applyAlignment="1">
      <alignment horizontal="left" vertical="center"/>
    </xf>
    <xf numFmtId="43" fontId="6" fillId="0" borderId="0" xfId="1" applyFont="1" applyFill="1"/>
    <xf numFmtId="164" fontId="6" fillId="0" borderId="0" xfId="0" applyNumberFormat="1" applyFont="1"/>
    <xf numFmtId="4" fontId="6" fillId="0" borderId="0" xfId="0" applyNumberFormat="1" applyFont="1"/>
    <xf numFmtId="4" fontId="0" fillId="0" borderId="1" xfId="0" applyNumberForma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64" fontId="0" fillId="0" borderId="0" xfId="0" applyNumberFormat="1"/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/>
    <xf numFmtId="49" fontId="2" fillId="0" borderId="1" xfId="0" applyNumberFormat="1" applyFont="1" applyBorder="1" applyAlignment="1">
      <alignment horizontal="left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0" borderId="0" xfId="0" applyFont="1"/>
    <xf numFmtId="0" fontId="0" fillId="0" borderId="3" xfId="0" applyBorder="1" applyAlignment="1">
      <alignment wrapText="1"/>
    </xf>
    <xf numFmtId="0" fontId="2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6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39B6BB9-EF8E-43B6-A804-B4A12430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9F4C-9174-48D9-91E4-0E23F789BD85}">
  <dimension ref="A1:J656"/>
  <sheetViews>
    <sheetView tabSelected="1" view="pageBreakPreview" topLeftCell="A616" zoomScale="60" zoomScaleNormal="98" workbookViewId="0">
      <selection activeCell="H661" sqref="H661"/>
    </sheetView>
  </sheetViews>
  <sheetFormatPr defaultRowHeight="15" outlineLevelCol="1" x14ac:dyDescent="0.25"/>
  <cols>
    <col min="1" max="1" width="11" style="9" customWidth="1"/>
    <col min="2" max="2" width="56.7109375" style="10" customWidth="1"/>
    <col min="3" max="3" width="21.28515625" style="9" customWidth="1" outlineLevel="1"/>
    <col min="4" max="4" width="28" style="10" customWidth="1" outlineLevel="1"/>
    <col min="5" max="5" width="16.140625" style="13" customWidth="1"/>
    <col min="6" max="6" width="10.7109375" customWidth="1"/>
    <col min="7" max="7" width="49.7109375" style="10" bestFit="1" customWidth="1"/>
    <col min="8" max="8" width="11.5703125" style="6" bestFit="1" customWidth="1"/>
    <col min="9" max="9" width="12" bestFit="1" customWidth="1"/>
    <col min="10" max="10" width="9.85546875" bestFit="1" customWidth="1"/>
  </cols>
  <sheetData>
    <row r="1" spans="1:7" x14ac:dyDescent="0.25">
      <c r="A1" s="1"/>
      <c r="B1" s="2"/>
      <c r="C1" s="1"/>
      <c r="D1" s="3"/>
      <c r="E1" s="4"/>
      <c r="F1" s="5"/>
      <c r="G1" s="2" t="s">
        <v>0</v>
      </c>
    </row>
    <row r="2" spans="1:7" x14ac:dyDescent="0.25">
      <c r="A2" s="1"/>
      <c r="B2" s="2"/>
      <c r="C2" s="1"/>
      <c r="D2" s="3"/>
      <c r="E2" s="4"/>
      <c r="F2" s="5"/>
      <c r="G2" s="2" t="s">
        <v>1</v>
      </c>
    </row>
    <row r="3" spans="1:7" x14ac:dyDescent="0.25">
      <c r="A3" s="1"/>
      <c r="B3" s="2"/>
      <c r="C3" s="1"/>
      <c r="D3" s="3"/>
      <c r="E3" s="4"/>
      <c r="F3" s="5"/>
      <c r="G3" s="2" t="s">
        <v>2</v>
      </c>
    </row>
    <row r="4" spans="1:7" x14ac:dyDescent="0.25">
      <c r="A4" s="1"/>
      <c r="B4" s="2"/>
      <c r="C4" s="1"/>
      <c r="D4" s="3"/>
      <c r="E4" s="4"/>
      <c r="F4" s="5"/>
      <c r="G4" s="2"/>
    </row>
    <row r="5" spans="1:7" x14ac:dyDescent="0.25">
      <c r="A5" s="1"/>
      <c r="B5" s="2"/>
      <c r="C5" s="1"/>
      <c r="D5" s="3"/>
      <c r="E5" s="4"/>
      <c r="F5" s="5"/>
      <c r="G5" s="2"/>
    </row>
    <row r="6" spans="1:7" x14ac:dyDescent="0.25">
      <c r="A6" s="1"/>
      <c r="B6" s="2"/>
      <c r="C6" s="1"/>
      <c r="D6" s="3"/>
      <c r="E6" s="4"/>
      <c r="F6" s="5"/>
      <c r="G6" s="2"/>
    </row>
    <row r="7" spans="1:7" x14ac:dyDescent="0.25">
      <c r="A7" s="74" t="s">
        <v>3</v>
      </c>
      <c r="B7" s="74"/>
      <c r="C7" s="74"/>
      <c r="D7" s="74"/>
      <c r="E7" s="74"/>
      <c r="F7" s="74"/>
      <c r="G7" s="74"/>
    </row>
    <row r="8" spans="1:7" x14ac:dyDescent="0.25">
      <c r="A8" s="3"/>
      <c r="B8" s="7"/>
      <c r="C8" s="3"/>
      <c r="D8" s="7"/>
      <c r="E8" s="8"/>
      <c r="F8" s="7"/>
      <c r="G8" s="7"/>
    </row>
    <row r="9" spans="1:7" x14ac:dyDescent="0.25">
      <c r="C9" s="11"/>
      <c r="D9" s="12"/>
      <c r="F9" s="14"/>
    </row>
    <row r="10" spans="1:7" x14ac:dyDescent="0.25">
      <c r="A10" s="15" t="s">
        <v>4</v>
      </c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</row>
    <row r="11" spans="1:7" x14ac:dyDescent="0.25">
      <c r="A11">
        <v>1055</v>
      </c>
      <c r="B11" t="s">
        <v>11</v>
      </c>
      <c r="C11" t="s">
        <v>12</v>
      </c>
      <c r="D11" t="s">
        <v>13</v>
      </c>
      <c r="E11" s="13">
        <v>594.21</v>
      </c>
      <c r="F11">
        <v>3231</v>
      </c>
      <c r="G11" t="s">
        <v>14</v>
      </c>
    </row>
    <row r="12" spans="1:7" x14ac:dyDescent="0.25">
      <c r="A12"/>
      <c r="B12" t="s">
        <v>15</v>
      </c>
      <c r="C12" t="s">
        <v>15</v>
      </c>
      <c r="D12" t="s">
        <v>16</v>
      </c>
      <c r="E12" s="13">
        <v>594.21</v>
      </c>
      <c r="G12" t="s">
        <v>15</v>
      </c>
    </row>
    <row r="13" spans="1:7" x14ac:dyDescent="0.25">
      <c r="A13">
        <v>1085</v>
      </c>
      <c r="B13" t="s">
        <v>17</v>
      </c>
      <c r="C13" t="s">
        <v>18</v>
      </c>
      <c r="D13" t="s">
        <v>13</v>
      </c>
      <c r="E13" s="13">
        <v>17.899999999999999</v>
      </c>
      <c r="F13">
        <v>3221</v>
      </c>
      <c r="G13" t="s">
        <v>19</v>
      </c>
    </row>
    <row r="14" spans="1:7" x14ac:dyDescent="0.25">
      <c r="A14">
        <v>1085</v>
      </c>
      <c r="B14" t="s">
        <v>17</v>
      </c>
      <c r="C14" t="s">
        <v>18</v>
      </c>
      <c r="D14" t="s">
        <v>13</v>
      </c>
      <c r="E14" s="13">
        <v>42.94</v>
      </c>
      <c r="F14">
        <v>3222</v>
      </c>
      <c r="G14" t="s">
        <v>20</v>
      </c>
    </row>
    <row r="15" spans="1:7" x14ac:dyDescent="0.25">
      <c r="A15"/>
      <c r="B15" t="s">
        <v>15</v>
      </c>
      <c r="C15" t="s">
        <v>15</v>
      </c>
      <c r="D15" t="s">
        <v>16</v>
      </c>
      <c r="E15" s="13">
        <v>60.84</v>
      </c>
      <c r="G15" t="s">
        <v>15</v>
      </c>
    </row>
    <row r="16" spans="1:7" x14ac:dyDescent="0.25">
      <c r="A16">
        <v>109</v>
      </c>
      <c r="B16" t="s">
        <v>21</v>
      </c>
      <c r="C16" t="s">
        <v>22</v>
      </c>
      <c r="D16" t="s">
        <v>13</v>
      </c>
      <c r="E16" s="13">
        <v>9258.5</v>
      </c>
      <c r="F16">
        <v>3232</v>
      </c>
      <c r="G16" t="s">
        <v>23</v>
      </c>
    </row>
    <row r="17" spans="1:7" x14ac:dyDescent="0.25">
      <c r="A17">
        <v>109</v>
      </c>
      <c r="B17" t="s">
        <v>21</v>
      </c>
      <c r="C17" t="s">
        <v>22</v>
      </c>
      <c r="D17" t="s">
        <v>13</v>
      </c>
      <c r="E17" s="13">
        <v>25265</v>
      </c>
      <c r="F17">
        <v>4223</v>
      </c>
      <c r="G17" t="s">
        <v>24</v>
      </c>
    </row>
    <row r="18" spans="1:7" x14ac:dyDescent="0.25">
      <c r="A18"/>
      <c r="B18" t="s">
        <v>15</v>
      </c>
      <c r="C18" t="s">
        <v>15</v>
      </c>
      <c r="D18" t="s">
        <v>16</v>
      </c>
      <c r="E18" s="13">
        <v>34523.5</v>
      </c>
      <c r="G18" t="s">
        <v>15</v>
      </c>
    </row>
    <row r="19" spans="1:7" x14ac:dyDescent="0.25">
      <c r="A19">
        <v>1090</v>
      </c>
      <c r="B19" t="s">
        <v>25</v>
      </c>
      <c r="C19" s="9">
        <v>78755598868</v>
      </c>
      <c r="D19" t="s">
        <v>26</v>
      </c>
      <c r="E19" s="13">
        <v>51.88</v>
      </c>
      <c r="F19">
        <v>3234</v>
      </c>
      <c r="G19" t="s">
        <v>27</v>
      </c>
    </row>
    <row r="20" spans="1:7" x14ac:dyDescent="0.25">
      <c r="A20"/>
      <c r="B20" t="s">
        <v>15</v>
      </c>
      <c r="C20" t="s">
        <v>15</v>
      </c>
      <c r="D20" t="s">
        <v>16</v>
      </c>
      <c r="E20" s="13">
        <v>51.88</v>
      </c>
      <c r="G20" t="s">
        <v>15</v>
      </c>
    </row>
    <row r="21" spans="1:7" x14ac:dyDescent="0.25">
      <c r="A21">
        <v>1109</v>
      </c>
      <c r="B21" t="s">
        <v>28</v>
      </c>
      <c r="C21" t="s">
        <v>29</v>
      </c>
      <c r="D21" t="s">
        <v>13</v>
      </c>
      <c r="E21" s="13">
        <v>18031.25</v>
      </c>
      <c r="F21">
        <v>3239</v>
      </c>
      <c r="G21" t="s">
        <v>30</v>
      </c>
    </row>
    <row r="22" spans="1:7" x14ac:dyDescent="0.25">
      <c r="A22">
        <v>1109</v>
      </c>
      <c r="B22" t="s">
        <v>28</v>
      </c>
      <c r="C22" t="s">
        <v>29</v>
      </c>
      <c r="D22" t="s">
        <v>13</v>
      </c>
      <c r="E22" s="13">
        <v>8562.5</v>
      </c>
      <c r="F22">
        <v>4124</v>
      </c>
      <c r="G22" t="s">
        <v>31</v>
      </c>
    </row>
    <row r="23" spans="1:7" x14ac:dyDescent="0.25">
      <c r="A23"/>
      <c r="B23" t="s">
        <v>15</v>
      </c>
      <c r="C23" t="s">
        <v>15</v>
      </c>
      <c r="D23" t="s">
        <v>16</v>
      </c>
      <c r="E23" s="13">
        <v>26593.75</v>
      </c>
      <c r="G23" t="s">
        <v>15</v>
      </c>
    </row>
    <row r="24" spans="1:7" x14ac:dyDescent="0.25">
      <c r="A24">
        <v>1133</v>
      </c>
      <c r="B24" t="s">
        <v>32</v>
      </c>
      <c r="C24" t="s">
        <v>33</v>
      </c>
      <c r="D24" t="s">
        <v>34</v>
      </c>
      <c r="E24" s="13">
        <v>51.83</v>
      </c>
      <c r="F24">
        <v>3234</v>
      </c>
      <c r="G24" t="s">
        <v>27</v>
      </c>
    </row>
    <row r="25" spans="1:7" x14ac:dyDescent="0.25">
      <c r="A25"/>
      <c r="B25" t="s">
        <v>15</v>
      </c>
      <c r="C25" t="s">
        <v>15</v>
      </c>
      <c r="D25" t="s">
        <v>16</v>
      </c>
      <c r="E25" s="13">
        <v>51.83</v>
      </c>
      <c r="G25" t="s">
        <v>15</v>
      </c>
    </row>
    <row r="26" spans="1:7" x14ac:dyDescent="0.25">
      <c r="A26">
        <v>1180</v>
      </c>
      <c r="B26" t="s">
        <v>35</v>
      </c>
      <c r="C26" t="s">
        <v>36</v>
      </c>
      <c r="D26" t="s">
        <v>13</v>
      </c>
      <c r="E26" s="13">
        <v>96.38</v>
      </c>
      <c r="F26">
        <v>3221</v>
      </c>
      <c r="G26" t="s">
        <v>19</v>
      </c>
    </row>
    <row r="27" spans="1:7" x14ac:dyDescent="0.25">
      <c r="A27">
        <v>1180</v>
      </c>
      <c r="B27" t="s">
        <v>35</v>
      </c>
      <c r="C27" t="s">
        <v>36</v>
      </c>
      <c r="D27" t="s">
        <v>13</v>
      </c>
      <c r="E27" s="13">
        <f>1972.81-1583.54-397.56-152.1</f>
        <v>-160.39000000000001</v>
      </c>
      <c r="F27">
        <v>3222</v>
      </c>
      <c r="G27" t="s">
        <v>20</v>
      </c>
    </row>
    <row r="28" spans="1:7" x14ac:dyDescent="0.25">
      <c r="A28">
        <v>1180</v>
      </c>
      <c r="B28" t="s">
        <v>35</v>
      </c>
      <c r="C28" t="s">
        <v>36</v>
      </c>
      <c r="D28" t="s">
        <v>13</v>
      </c>
      <c r="E28" s="13">
        <v>1405.35</v>
      </c>
      <c r="F28">
        <v>3225</v>
      </c>
      <c r="G28" t="s">
        <v>37</v>
      </c>
    </row>
    <row r="29" spans="1:7" x14ac:dyDescent="0.25">
      <c r="A29">
        <v>1180</v>
      </c>
      <c r="B29" t="s">
        <v>35</v>
      </c>
      <c r="C29" t="s">
        <v>36</v>
      </c>
      <c r="D29" t="s">
        <v>13</v>
      </c>
      <c r="E29" s="13">
        <v>104.25</v>
      </c>
      <c r="F29">
        <v>4124</v>
      </c>
      <c r="G29" t="s">
        <v>31</v>
      </c>
    </row>
    <row r="30" spans="1:7" x14ac:dyDescent="0.25">
      <c r="A30">
        <v>1180</v>
      </c>
      <c r="B30" t="s">
        <v>35</v>
      </c>
      <c r="C30" t="s">
        <v>36</v>
      </c>
      <c r="D30" t="s">
        <v>13</v>
      </c>
      <c r="E30" s="13">
        <f>1903.13-520.2</f>
        <v>1382.93</v>
      </c>
      <c r="F30">
        <v>4227</v>
      </c>
      <c r="G30" t="s">
        <v>38</v>
      </c>
    </row>
    <row r="31" spans="1:7" x14ac:dyDescent="0.25">
      <c r="A31"/>
      <c r="B31" t="s">
        <v>15</v>
      </c>
      <c r="C31" t="s">
        <v>15</v>
      </c>
      <c r="D31" t="s">
        <v>16</v>
      </c>
      <c r="E31" s="13">
        <f>E26+E27+E28+E29+E30</f>
        <v>2828.52</v>
      </c>
      <c r="G31" t="s">
        <v>15</v>
      </c>
    </row>
    <row r="32" spans="1:7" x14ac:dyDescent="0.25">
      <c r="A32">
        <v>119</v>
      </c>
      <c r="B32" t="s">
        <v>39</v>
      </c>
      <c r="C32" s="9">
        <v>33392005961</v>
      </c>
      <c r="D32" t="s">
        <v>13</v>
      </c>
      <c r="E32" s="13">
        <v>35.840000000000003</v>
      </c>
      <c r="F32">
        <v>3236</v>
      </c>
      <c r="G32" t="s">
        <v>40</v>
      </c>
    </row>
    <row r="33" spans="1:7" x14ac:dyDescent="0.25">
      <c r="A33"/>
      <c r="B33" t="s">
        <v>15</v>
      </c>
      <c r="C33" t="s">
        <v>15</v>
      </c>
      <c r="D33" t="s">
        <v>16</v>
      </c>
      <c r="E33" s="13">
        <v>35.840000000000003</v>
      </c>
      <c r="G33" t="s">
        <v>15</v>
      </c>
    </row>
    <row r="34" spans="1:7" x14ac:dyDescent="0.25">
      <c r="A34">
        <v>120</v>
      </c>
      <c r="B34" t="s">
        <v>41</v>
      </c>
      <c r="C34" t="s">
        <v>42</v>
      </c>
      <c r="D34" t="s">
        <v>13</v>
      </c>
      <c r="E34" s="13">
        <v>506.25</v>
      </c>
      <c r="F34">
        <v>3232</v>
      </c>
      <c r="G34" t="s">
        <v>23</v>
      </c>
    </row>
    <row r="35" spans="1:7" x14ac:dyDescent="0.25">
      <c r="A35"/>
      <c r="B35" t="s">
        <v>15</v>
      </c>
      <c r="C35" t="s">
        <v>15</v>
      </c>
      <c r="D35" t="s">
        <v>16</v>
      </c>
      <c r="E35" s="13">
        <v>506.25</v>
      </c>
      <c r="G35" t="s">
        <v>15</v>
      </c>
    </row>
    <row r="36" spans="1:7" x14ac:dyDescent="0.25">
      <c r="A36">
        <v>1248</v>
      </c>
      <c r="B36" t="s">
        <v>43</v>
      </c>
      <c r="C36" t="s">
        <v>44</v>
      </c>
      <c r="D36" t="s">
        <v>13</v>
      </c>
      <c r="E36" s="13">
        <v>12160.4</v>
      </c>
      <c r="F36">
        <v>3238</v>
      </c>
      <c r="G36" t="s">
        <v>45</v>
      </c>
    </row>
    <row r="37" spans="1:7" x14ac:dyDescent="0.25">
      <c r="A37"/>
      <c r="B37" t="s">
        <v>15</v>
      </c>
      <c r="C37" t="s">
        <v>15</v>
      </c>
      <c r="D37" t="s">
        <v>16</v>
      </c>
      <c r="E37" s="13">
        <v>12160.4</v>
      </c>
      <c r="G37" t="s">
        <v>15</v>
      </c>
    </row>
    <row r="38" spans="1:7" x14ac:dyDescent="0.25">
      <c r="A38">
        <v>1251</v>
      </c>
      <c r="B38" t="s">
        <v>46</v>
      </c>
      <c r="C38" t="s">
        <v>47</v>
      </c>
      <c r="D38" t="s">
        <v>26</v>
      </c>
      <c r="E38" s="13">
        <v>466.62</v>
      </c>
      <c r="F38">
        <v>3232</v>
      </c>
      <c r="G38" t="s">
        <v>23</v>
      </c>
    </row>
    <row r="39" spans="1:7" x14ac:dyDescent="0.25">
      <c r="A39"/>
      <c r="B39" t="s">
        <v>15</v>
      </c>
      <c r="C39" t="s">
        <v>15</v>
      </c>
      <c r="D39" t="s">
        <v>16</v>
      </c>
      <c r="E39" s="13">
        <v>466.62</v>
      </c>
      <c r="G39" t="s">
        <v>15</v>
      </c>
    </row>
    <row r="40" spans="1:7" x14ac:dyDescent="0.25">
      <c r="A40">
        <v>1297</v>
      </c>
      <c r="B40" t="s">
        <v>48</v>
      </c>
      <c r="C40" s="9">
        <v>51028550278</v>
      </c>
      <c r="D40" t="s">
        <v>13</v>
      </c>
      <c r="E40" s="13">
        <v>100</v>
      </c>
      <c r="F40">
        <v>3232</v>
      </c>
      <c r="G40" t="s">
        <v>23</v>
      </c>
    </row>
    <row r="41" spans="1:7" x14ac:dyDescent="0.25">
      <c r="A41"/>
      <c r="B41"/>
      <c r="C41"/>
      <c r="D41" t="s">
        <v>16</v>
      </c>
      <c r="E41" s="13">
        <v>100</v>
      </c>
      <c r="G41"/>
    </row>
    <row r="42" spans="1:7" x14ac:dyDescent="0.25">
      <c r="A42">
        <v>138</v>
      </c>
      <c r="B42" t="s">
        <v>49</v>
      </c>
      <c r="C42" t="s">
        <v>50</v>
      </c>
      <c r="D42" t="s">
        <v>13</v>
      </c>
      <c r="E42" s="13">
        <v>450</v>
      </c>
      <c r="F42">
        <v>3232</v>
      </c>
      <c r="G42" t="s">
        <v>23</v>
      </c>
    </row>
    <row r="43" spans="1:7" x14ac:dyDescent="0.25">
      <c r="A43">
        <v>138</v>
      </c>
      <c r="B43" t="s">
        <v>49</v>
      </c>
      <c r="C43" t="s">
        <v>50</v>
      </c>
      <c r="D43" t="s">
        <v>13</v>
      </c>
      <c r="E43" s="13">
        <v>4250</v>
      </c>
      <c r="F43">
        <v>3239</v>
      </c>
      <c r="G43" t="s">
        <v>30</v>
      </c>
    </row>
    <row r="44" spans="1:7" x14ac:dyDescent="0.25">
      <c r="A44"/>
      <c r="B44" t="s">
        <v>15</v>
      </c>
      <c r="C44" t="s">
        <v>15</v>
      </c>
      <c r="D44" t="s">
        <v>16</v>
      </c>
      <c r="E44" s="13">
        <v>4700</v>
      </c>
      <c r="G44" t="s">
        <v>15</v>
      </c>
    </row>
    <row r="45" spans="1:7" x14ac:dyDescent="0.25">
      <c r="A45">
        <v>1400</v>
      </c>
      <c r="B45" t="s">
        <v>51</v>
      </c>
      <c r="C45" t="s">
        <v>52</v>
      </c>
      <c r="D45" t="s">
        <v>13</v>
      </c>
      <c r="E45" s="13">
        <f>5306.17-2574.69</f>
        <v>2731.48</v>
      </c>
      <c r="F45">
        <v>3222</v>
      </c>
      <c r="G45" t="s">
        <v>20</v>
      </c>
    </row>
    <row r="46" spans="1:7" x14ac:dyDescent="0.25">
      <c r="A46"/>
      <c r="B46" t="s">
        <v>15</v>
      </c>
      <c r="C46" t="s">
        <v>15</v>
      </c>
      <c r="D46" t="s">
        <v>16</v>
      </c>
      <c r="E46" s="13">
        <v>5306.17</v>
      </c>
      <c r="G46" t="s">
        <v>15</v>
      </c>
    </row>
    <row r="47" spans="1:7" x14ac:dyDescent="0.25">
      <c r="A47">
        <v>1402</v>
      </c>
      <c r="B47" t="s">
        <v>53</v>
      </c>
      <c r="C47" t="s">
        <v>54</v>
      </c>
      <c r="D47" t="s">
        <v>55</v>
      </c>
      <c r="E47" s="13">
        <v>1500</v>
      </c>
      <c r="F47">
        <v>3239</v>
      </c>
      <c r="G47" t="s">
        <v>30</v>
      </c>
    </row>
    <row r="48" spans="1:7" x14ac:dyDescent="0.25">
      <c r="A48"/>
      <c r="B48" t="s">
        <v>15</v>
      </c>
      <c r="C48" t="s">
        <v>15</v>
      </c>
      <c r="D48" t="s">
        <v>16</v>
      </c>
      <c r="E48" s="13">
        <v>1500</v>
      </c>
      <c r="G48" t="s">
        <v>15</v>
      </c>
    </row>
    <row r="49" spans="1:7" x14ac:dyDescent="0.25">
      <c r="A49">
        <v>150</v>
      </c>
      <c r="B49" t="s">
        <v>56</v>
      </c>
      <c r="C49" t="s">
        <v>57</v>
      </c>
      <c r="D49" t="s">
        <v>13</v>
      </c>
      <c r="E49" s="13">
        <v>5615487.21</v>
      </c>
      <c r="F49">
        <v>4124</v>
      </c>
      <c r="G49" t="s">
        <v>31</v>
      </c>
    </row>
    <row r="50" spans="1:7" x14ac:dyDescent="0.25">
      <c r="A50"/>
      <c r="B50" t="s">
        <v>15</v>
      </c>
      <c r="C50" t="s">
        <v>15</v>
      </c>
      <c r="D50" t="s">
        <v>16</v>
      </c>
      <c r="E50" s="13">
        <v>5615487.21</v>
      </c>
      <c r="G50" t="s">
        <v>15</v>
      </c>
    </row>
    <row r="51" spans="1:7" x14ac:dyDescent="0.25">
      <c r="A51">
        <v>153</v>
      </c>
      <c r="B51" t="s">
        <v>58</v>
      </c>
      <c r="C51" t="s">
        <v>59</v>
      </c>
      <c r="D51" t="s">
        <v>13</v>
      </c>
      <c r="E51" s="13">
        <v>624.20000000000005</v>
      </c>
      <c r="F51">
        <v>3239</v>
      </c>
      <c r="G51" t="s">
        <v>30</v>
      </c>
    </row>
    <row r="52" spans="1:7" x14ac:dyDescent="0.25">
      <c r="A52"/>
      <c r="B52" t="s">
        <v>15</v>
      </c>
      <c r="C52" t="s">
        <v>15</v>
      </c>
      <c r="D52" t="s">
        <v>16</v>
      </c>
      <c r="E52" s="13">
        <v>624.20000000000005</v>
      </c>
      <c r="G52" t="s">
        <v>15</v>
      </c>
    </row>
    <row r="53" spans="1:7" x14ac:dyDescent="0.25">
      <c r="A53">
        <v>158</v>
      </c>
      <c r="B53" t="s">
        <v>60</v>
      </c>
      <c r="C53" t="s">
        <v>61</v>
      </c>
      <c r="D53" t="s">
        <v>13</v>
      </c>
      <c r="E53" s="13">
        <f>12668.03-12668.03+13131.62</f>
        <v>13131.62</v>
      </c>
      <c r="F53">
        <v>3223</v>
      </c>
      <c r="G53" t="s">
        <v>62</v>
      </c>
    </row>
    <row r="54" spans="1:7" x14ac:dyDescent="0.25">
      <c r="A54">
        <v>158</v>
      </c>
      <c r="B54" t="s">
        <v>60</v>
      </c>
      <c r="C54" t="s">
        <v>61</v>
      </c>
      <c r="D54" t="s">
        <v>13</v>
      </c>
      <c r="E54" s="13">
        <f>489.76-489.76+26.17</f>
        <v>26.17</v>
      </c>
      <c r="F54">
        <v>3224</v>
      </c>
      <c r="G54" t="s">
        <v>63</v>
      </c>
    </row>
    <row r="55" spans="1:7" x14ac:dyDescent="0.25">
      <c r="A55"/>
      <c r="B55" t="s">
        <v>15</v>
      </c>
      <c r="C55" t="s">
        <v>15</v>
      </c>
      <c r="D55" t="s">
        <v>16</v>
      </c>
      <c r="E55" s="13">
        <v>13157.79</v>
      </c>
      <c r="G55" t="s">
        <v>15</v>
      </c>
    </row>
    <row r="56" spans="1:7" x14ac:dyDescent="0.25">
      <c r="A56">
        <v>1627</v>
      </c>
      <c r="B56" t="s">
        <v>64</v>
      </c>
      <c r="C56" t="s">
        <v>65</v>
      </c>
      <c r="D56" t="s">
        <v>13</v>
      </c>
      <c r="E56" s="13">
        <v>604.13</v>
      </c>
      <c r="F56">
        <v>3223</v>
      </c>
      <c r="G56" t="s">
        <v>62</v>
      </c>
    </row>
    <row r="57" spans="1:7" x14ac:dyDescent="0.25">
      <c r="A57"/>
      <c r="B57" t="s">
        <v>15</v>
      </c>
      <c r="C57" t="s">
        <v>15</v>
      </c>
      <c r="D57" t="s">
        <v>16</v>
      </c>
      <c r="E57" s="13">
        <v>604.13</v>
      </c>
      <c r="G57" t="s">
        <v>15</v>
      </c>
    </row>
    <row r="58" spans="1:7" x14ac:dyDescent="0.25">
      <c r="A58">
        <v>163</v>
      </c>
      <c r="B58" t="s">
        <v>66</v>
      </c>
      <c r="C58" t="s">
        <v>67</v>
      </c>
      <c r="D58" t="s">
        <v>68</v>
      </c>
      <c r="E58" s="13">
        <v>9250</v>
      </c>
      <c r="F58">
        <v>4262</v>
      </c>
      <c r="G58" t="s">
        <v>69</v>
      </c>
    </row>
    <row r="59" spans="1:7" x14ac:dyDescent="0.25">
      <c r="A59"/>
      <c r="B59" t="s">
        <v>15</v>
      </c>
      <c r="C59" t="s">
        <v>15</v>
      </c>
      <c r="D59" t="s">
        <v>16</v>
      </c>
      <c r="E59" s="13">
        <v>9250</v>
      </c>
      <c r="G59" t="s">
        <v>15</v>
      </c>
    </row>
    <row r="60" spans="1:7" x14ac:dyDescent="0.25">
      <c r="A60">
        <v>1649</v>
      </c>
      <c r="B60" t="s">
        <v>70</v>
      </c>
      <c r="C60" t="s">
        <v>71</v>
      </c>
      <c r="D60" t="s">
        <v>72</v>
      </c>
      <c r="E60" s="13">
        <v>637.6</v>
      </c>
      <c r="F60">
        <v>3239</v>
      </c>
      <c r="G60" t="s">
        <v>30</v>
      </c>
    </row>
    <row r="61" spans="1:7" x14ac:dyDescent="0.25">
      <c r="A61"/>
      <c r="B61" t="s">
        <v>15</v>
      </c>
      <c r="C61" t="s">
        <v>15</v>
      </c>
      <c r="D61" t="s">
        <v>16</v>
      </c>
      <c r="E61" s="13">
        <v>637.6</v>
      </c>
      <c r="G61" t="s">
        <v>15</v>
      </c>
    </row>
    <row r="62" spans="1:7" x14ac:dyDescent="0.25">
      <c r="A62">
        <v>1706</v>
      </c>
      <c r="B62" t="s">
        <v>73</v>
      </c>
      <c r="C62" t="s">
        <v>74</v>
      </c>
      <c r="D62" t="s">
        <v>13</v>
      </c>
      <c r="E62" s="13">
        <v>1694.5</v>
      </c>
      <c r="F62">
        <v>3232</v>
      </c>
      <c r="G62" t="s">
        <v>23</v>
      </c>
    </row>
    <row r="63" spans="1:7" x14ac:dyDescent="0.25">
      <c r="A63"/>
      <c r="B63" t="s">
        <v>15</v>
      </c>
      <c r="C63" t="s">
        <v>15</v>
      </c>
      <c r="D63" t="s">
        <v>16</v>
      </c>
      <c r="E63" s="13">
        <v>1694.5</v>
      </c>
      <c r="G63" t="s">
        <v>15</v>
      </c>
    </row>
    <row r="64" spans="1:7" x14ac:dyDescent="0.25">
      <c r="A64">
        <v>1718</v>
      </c>
      <c r="B64" t="s">
        <v>75</v>
      </c>
      <c r="C64" t="s">
        <v>76</v>
      </c>
      <c r="D64" t="s">
        <v>77</v>
      </c>
      <c r="E64" s="13">
        <v>32726.880000000001</v>
      </c>
      <c r="F64">
        <v>4124</v>
      </c>
      <c r="G64" t="s">
        <v>31</v>
      </c>
    </row>
    <row r="65" spans="1:7" x14ac:dyDescent="0.25">
      <c r="A65"/>
      <c r="B65" t="s">
        <v>15</v>
      </c>
      <c r="C65" t="s">
        <v>15</v>
      </c>
      <c r="D65" t="s">
        <v>16</v>
      </c>
      <c r="E65" s="13">
        <v>32726.880000000001</v>
      </c>
      <c r="G65" t="s">
        <v>15</v>
      </c>
    </row>
    <row r="66" spans="1:7" x14ac:dyDescent="0.25">
      <c r="A66">
        <v>174</v>
      </c>
      <c r="B66" t="s">
        <v>78</v>
      </c>
      <c r="C66" t="s">
        <v>79</v>
      </c>
      <c r="D66" t="s">
        <v>13</v>
      </c>
      <c r="E66" s="13">
        <v>68.31</v>
      </c>
      <c r="F66">
        <v>3232</v>
      </c>
      <c r="G66" t="s">
        <v>23</v>
      </c>
    </row>
    <row r="67" spans="1:7" x14ac:dyDescent="0.25">
      <c r="A67"/>
      <c r="B67" t="s">
        <v>15</v>
      </c>
      <c r="C67" t="s">
        <v>15</v>
      </c>
      <c r="D67" t="s">
        <v>16</v>
      </c>
      <c r="E67" s="13">
        <v>68.31</v>
      </c>
      <c r="G67" t="s">
        <v>15</v>
      </c>
    </row>
    <row r="68" spans="1:7" x14ac:dyDescent="0.25">
      <c r="A68">
        <v>1761</v>
      </c>
      <c r="B68" t="s">
        <v>80</v>
      </c>
      <c r="C68" t="s">
        <v>81</v>
      </c>
      <c r="D68" t="s">
        <v>13</v>
      </c>
      <c r="E68" s="13">
        <v>27000</v>
      </c>
      <c r="F68">
        <v>4225</v>
      </c>
      <c r="G68" t="s">
        <v>82</v>
      </c>
    </row>
    <row r="69" spans="1:7" x14ac:dyDescent="0.25">
      <c r="A69">
        <v>1761</v>
      </c>
      <c r="B69" t="s">
        <v>80</v>
      </c>
      <c r="C69" t="s">
        <v>81</v>
      </c>
      <c r="D69" t="s">
        <v>13</v>
      </c>
      <c r="E69" s="13">
        <v>12825</v>
      </c>
      <c r="F69">
        <v>4227</v>
      </c>
      <c r="G69" t="s">
        <v>38</v>
      </c>
    </row>
    <row r="70" spans="1:7" x14ac:dyDescent="0.25">
      <c r="A70"/>
      <c r="B70" t="s">
        <v>15</v>
      </c>
      <c r="C70" t="s">
        <v>15</v>
      </c>
      <c r="D70" t="s">
        <v>16</v>
      </c>
      <c r="E70" s="13">
        <v>39825</v>
      </c>
      <c r="G70" t="s">
        <v>15</v>
      </c>
    </row>
    <row r="71" spans="1:7" x14ac:dyDescent="0.25">
      <c r="A71">
        <v>1764</v>
      </c>
      <c r="B71" t="s">
        <v>83</v>
      </c>
      <c r="C71" t="s">
        <v>84</v>
      </c>
      <c r="D71" t="s">
        <v>85</v>
      </c>
      <c r="E71" s="13">
        <v>51651.59</v>
      </c>
      <c r="F71">
        <v>3239</v>
      </c>
      <c r="G71" t="s">
        <v>30</v>
      </c>
    </row>
    <row r="72" spans="1:7" x14ac:dyDescent="0.25">
      <c r="A72"/>
      <c r="B72" t="s">
        <v>15</v>
      </c>
      <c r="C72" t="s">
        <v>15</v>
      </c>
      <c r="D72" t="s">
        <v>16</v>
      </c>
      <c r="E72" s="13">
        <v>51651.59</v>
      </c>
      <c r="G72" t="s">
        <v>15</v>
      </c>
    </row>
    <row r="73" spans="1:7" x14ac:dyDescent="0.25">
      <c r="A73">
        <v>181</v>
      </c>
      <c r="B73" t="s">
        <v>86</v>
      </c>
      <c r="C73" t="s">
        <v>87</v>
      </c>
      <c r="D73" t="s">
        <v>88</v>
      </c>
      <c r="E73" s="13">
        <v>65.56</v>
      </c>
      <c r="F73">
        <v>3234</v>
      </c>
      <c r="G73" t="s">
        <v>27</v>
      </c>
    </row>
    <row r="74" spans="1:7" x14ac:dyDescent="0.25">
      <c r="A74"/>
      <c r="B74" t="s">
        <v>15</v>
      </c>
      <c r="C74" t="s">
        <v>15</v>
      </c>
      <c r="D74" t="s">
        <v>16</v>
      </c>
      <c r="E74" s="13">
        <v>65.56</v>
      </c>
      <c r="G74" t="s">
        <v>15</v>
      </c>
    </row>
    <row r="75" spans="1:7" x14ac:dyDescent="0.25">
      <c r="A75">
        <v>1857</v>
      </c>
      <c r="B75" t="s">
        <v>89</v>
      </c>
      <c r="C75" t="s">
        <v>90</v>
      </c>
      <c r="D75" t="s">
        <v>26</v>
      </c>
      <c r="E75" s="13">
        <v>73628.639999999999</v>
      </c>
      <c r="F75">
        <v>3239</v>
      </c>
      <c r="G75" t="s">
        <v>30</v>
      </c>
    </row>
    <row r="76" spans="1:7" x14ac:dyDescent="0.25">
      <c r="A76"/>
      <c r="B76" t="s">
        <v>15</v>
      </c>
      <c r="C76" t="s">
        <v>15</v>
      </c>
      <c r="D76" t="s">
        <v>16</v>
      </c>
      <c r="E76" s="13">
        <v>73628.639999999999</v>
      </c>
      <c r="G76" t="s">
        <v>15</v>
      </c>
    </row>
    <row r="77" spans="1:7" x14ac:dyDescent="0.25">
      <c r="A77">
        <v>1860</v>
      </c>
      <c r="B77" t="s">
        <v>91</v>
      </c>
      <c r="C77" s="11" t="s">
        <v>92</v>
      </c>
      <c r="D77" t="s">
        <v>93</v>
      </c>
      <c r="E77" s="13">
        <v>33.44</v>
      </c>
      <c r="F77">
        <v>3234</v>
      </c>
      <c r="G77" t="s">
        <v>27</v>
      </c>
    </row>
    <row r="78" spans="1:7" x14ac:dyDescent="0.25">
      <c r="A78">
        <v>1860</v>
      </c>
      <c r="B78" t="s">
        <v>91</v>
      </c>
      <c r="C78" s="11" t="s">
        <v>92</v>
      </c>
      <c r="D78" t="s">
        <v>93</v>
      </c>
      <c r="E78" s="13">
        <v>248.85</v>
      </c>
      <c r="F78">
        <v>3235</v>
      </c>
      <c r="G78" t="s">
        <v>94</v>
      </c>
    </row>
    <row r="79" spans="1:7" x14ac:dyDescent="0.25">
      <c r="A79"/>
      <c r="B79" t="s">
        <v>15</v>
      </c>
      <c r="C79" t="s">
        <v>15</v>
      </c>
      <c r="D79" t="s">
        <v>16</v>
      </c>
      <c r="E79" s="13">
        <v>282.29000000000002</v>
      </c>
      <c r="G79" t="s">
        <v>15</v>
      </c>
    </row>
    <row r="80" spans="1:7" x14ac:dyDescent="0.25">
      <c r="A80">
        <v>1877</v>
      </c>
      <c r="B80" t="s">
        <v>32</v>
      </c>
      <c r="C80" t="s">
        <v>95</v>
      </c>
      <c r="D80" t="s">
        <v>72</v>
      </c>
      <c r="E80" s="13">
        <v>49.66</v>
      </c>
      <c r="F80">
        <v>3234</v>
      </c>
      <c r="G80" t="s">
        <v>27</v>
      </c>
    </row>
    <row r="81" spans="1:7" x14ac:dyDescent="0.25">
      <c r="A81"/>
      <c r="B81" t="s">
        <v>15</v>
      </c>
      <c r="C81" t="s">
        <v>15</v>
      </c>
      <c r="D81" t="s">
        <v>16</v>
      </c>
      <c r="E81" s="13">
        <v>49.66</v>
      </c>
      <c r="G81" t="s">
        <v>15</v>
      </c>
    </row>
    <row r="82" spans="1:7" x14ac:dyDescent="0.25">
      <c r="A82">
        <v>188</v>
      </c>
      <c r="B82" t="s">
        <v>96</v>
      </c>
      <c r="C82" t="s">
        <v>97</v>
      </c>
      <c r="D82" t="s">
        <v>77</v>
      </c>
      <c r="E82" s="13">
        <v>35.270000000000003</v>
      </c>
      <c r="F82">
        <v>3234</v>
      </c>
      <c r="G82" t="s">
        <v>27</v>
      </c>
    </row>
    <row r="83" spans="1:7" x14ac:dyDescent="0.25">
      <c r="A83"/>
      <c r="B83" t="s">
        <v>15</v>
      </c>
      <c r="C83" t="s">
        <v>15</v>
      </c>
      <c r="D83" t="s">
        <v>16</v>
      </c>
      <c r="E83" s="13">
        <v>35.270000000000003</v>
      </c>
      <c r="G83" t="s">
        <v>15</v>
      </c>
    </row>
    <row r="84" spans="1:7" x14ac:dyDescent="0.25">
      <c r="A84">
        <v>1958</v>
      </c>
      <c r="B84" t="s">
        <v>98</v>
      </c>
      <c r="C84" t="s">
        <v>99</v>
      </c>
      <c r="D84" t="s">
        <v>13</v>
      </c>
      <c r="E84" s="13">
        <v>661.25</v>
      </c>
      <c r="F84">
        <v>4241</v>
      </c>
      <c r="G84" t="s">
        <v>100</v>
      </c>
    </row>
    <row r="85" spans="1:7" x14ac:dyDescent="0.25">
      <c r="A85"/>
      <c r="B85" t="s">
        <v>15</v>
      </c>
      <c r="C85" t="s">
        <v>15</v>
      </c>
      <c r="D85" t="s">
        <v>16</v>
      </c>
      <c r="E85" s="13">
        <v>661.25</v>
      </c>
      <c r="G85" t="s">
        <v>15</v>
      </c>
    </row>
    <row r="86" spans="1:7" x14ac:dyDescent="0.25">
      <c r="A86">
        <v>1981</v>
      </c>
      <c r="B86" t="s">
        <v>101</v>
      </c>
      <c r="C86" t="s">
        <v>102</v>
      </c>
      <c r="D86" t="s">
        <v>93</v>
      </c>
      <c r="E86" s="13">
        <v>15.11</v>
      </c>
      <c r="F86">
        <v>3234</v>
      </c>
      <c r="G86" t="s">
        <v>27</v>
      </c>
    </row>
    <row r="87" spans="1:7" x14ac:dyDescent="0.25">
      <c r="A87">
        <v>1981</v>
      </c>
      <c r="B87" t="s">
        <v>101</v>
      </c>
      <c r="C87" t="s">
        <v>102</v>
      </c>
      <c r="D87" t="s">
        <v>93</v>
      </c>
      <c r="E87" s="13">
        <v>0.01</v>
      </c>
      <c r="F87">
        <v>3433</v>
      </c>
      <c r="G87" t="s">
        <v>103</v>
      </c>
    </row>
    <row r="88" spans="1:7" x14ac:dyDescent="0.25">
      <c r="A88"/>
      <c r="B88" t="s">
        <v>15</v>
      </c>
      <c r="C88" t="s">
        <v>15</v>
      </c>
      <c r="D88" t="s">
        <v>16</v>
      </c>
      <c r="E88" s="13">
        <v>15.12</v>
      </c>
      <c r="G88" t="s">
        <v>15</v>
      </c>
    </row>
    <row r="89" spans="1:7" x14ac:dyDescent="0.25">
      <c r="A89">
        <v>20</v>
      </c>
      <c r="B89" t="s">
        <v>104</v>
      </c>
      <c r="C89" s="9">
        <v>61817894937</v>
      </c>
      <c r="D89" t="s">
        <v>13</v>
      </c>
      <c r="E89" s="13">
        <v>1545.44</v>
      </c>
      <c r="F89">
        <v>3234</v>
      </c>
      <c r="G89" t="s">
        <v>27</v>
      </c>
    </row>
    <row r="90" spans="1:7" x14ac:dyDescent="0.25">
      <c r="A90"/>
      <c r="B90" t="s">
        <v>15</v>
      </c>
      <c r="C90" t="s">
        <v>15</v>
      </c>
      <c r="D90" t="s">
        <v>16</v>
      </c>
      <c r="E90" s="13">
        <v>1545.44</v>
      </c>
      <c r="G90" t="s">
        <v>15</v>
      </c>
    </row>
    <row r="91" spans="1:7" x14ac:dyDescent="0.25">
      <c r="A91">
        <v>2050</v>
      </c>
      <c r="B91" t="s">
        <v>105</v>
      </c>
      <c r="C91" s="9">
        <v>3454358063</v>
      </c>
      <c r="D91" t="s">
        <v>13</v>
      </c>
      <c r="E91" s="13">
        <v>6886.28</v>
      </c>
      <c r="F91">
        <v>3221</v>
      </c>
      <c r="G91" t="s">
        <v>19</v>
      </c>
    </row>
    <row r="92" spans="1:7" x14ac:dyDescent="0.25">
      <c r="A92"/>
      <c r="B92"/>
      <c r="C92"/>
      <c r="D92" t="s">
        <v>16</v>
      </c>
      <c r="E92" s="13">
        <v>6886.28</v>
      </c>
      <c r="G92"/>
    </row>
    <row r="93" spans="1:7" x14ac:dyDescent="0.25">
      <c r="A93">
        <v>2068</v>
      </c>
      <c r="B93" t="s">
        <v>106</v>
      </c>
      <c r="C93" t="s">
        <v>107</v>
      </c>
      <c r="D93" t="s">
        <v>108</v>
      </c>
      <c r="E93" s="13">
        <v>28.17</v>
      </c>
      <c r="F93">
        <v>3234</v>
      </c>
      <c r="G93" t="s">
        <v>27</v>
      </c>
    </row>
    <row r="94" spans="1:7" x14ac:dyDescent="0.25">
      <c r="A94"/>
      <c r="B94" t="s">
        <v>15</v>
      </c>
      <c r="C94" t="s">
        <v>15</v>
      </c>
      <c r="D94" t="s">
        <v>16</v>
      </c>
      <c r="E94" s="13">
        <v>28.17</v>
      </c>
      <c r="G94" t="s">
        <v>15</v>
      </c>
    </row>
    <row r="95" spans="1:7" x14ac:dyDescent="0.25">
      <c r="A95">
        <v>2116</v>
      </c>
      <c r="B95" t="s">
        <v>109</v>
      </c>
      <c r="C95" t="s">
        <v>110</v>
      </c>
      <c r="D95" t="s">
        <v>13</v>
      </c>
      <c r="E95" s="13">
        <v>573</v>
      </c>
      <c r="F95">
        <v>3241</v>
      </c>
      <c r="G95" t="s">
        <v>111</v>
      </c>
    </row>
    <row r="96" spans="1:7" x14ac:dyDescent="0.25">
      <c r="A96"/>
      <c r="B96" t="s">
        <v>15</v>
      </c>
      <c r="C96" t="s">
        <v>15</v>
      </c>
      <c r="D96" t="s">
        <v>16</v>
      </c>
      <c r="E96" s="13">
        <v>573</v>
      </c>
      <c r="G96" t="s">
        <v>15</v>
      </c>
    </row>
    <row r="97" spans="1:7" x14ac:dyDescent="0.25">
      <c r="A97">
        <v>224</v>
      </c>
      <c r="B97" t="s">
        <v>112</v>
      </c>
      <c r="C97" t="s">
        <v>113</v>
      </c>
      <c r="D97" t="s">
        <v>114</v>
      </c>
      <c r="E97" s="13">
        <v>152.04</v>
      </c>
      <c r="F97">
        <v>3224</v>
      </c>
      <c r="G97" t="s">
        <v>63</v>
      </c>
    </row>
    <row r="98" spans="1:7" x14ac:dyDescent="0.25">
      <c r="A98"/>
      <c r="B98" t="s">
        <v>15</v>
      </c>
      <c r="C98" t="s">
        <v>15</v>
      </c>
      <c r="D98" t="s">
        <v>16</v>
      </c>
      <c r="E98" s="13">
        <v>152.04</v>
      </c>
      <c r="G98" t="s">
        <v>15</v>
      </c>
    </row>
    <row r="99" spans="1:7" x14ac:dyDescent="0.25">
      <c r="A99">
        <v>227</v>
      </c>
      <c r="B99" t="s">
        <v>115</v>
      </c>
      <c r="C99" t="s">
        <v>116</v>
      </c>
      <c r="D99" t="s">
        <v>13</v>
      </c>
      <c r="E99" s="13">
        <v>467.28</v>
      </c>
      <c r="F99">
        <v>3295</v>
      </c>
      <c r="G99" t="s">
        <v>117</v>
      </c>
    </row>
    <row r="100" spans="1:7" x14ac:dyDescent="0.25">
      <c r="A100"/>
      <c r="B100" t="s">
        <v>15</v>
      </c>
      <c r="C100" t="s">
        <v>15</v>
      </c>
      <c r="D100" t="s">
        <v>16</v>
      </c>
      <c r="E100" s="13">
        <v>467.28</v>
      </c>
      <c r="G100" t="s">
        <v>15</v>
      </c>
    </row>
    <row r="101" spans="1:7" x14ac:dyDescent="0.25">
      <c r="A101">
        <v>2287</v>
      </c>
      <c r="B101" t="s">
        <v>118</v>
      </c>
      <c r="C101" t="s">
        <v>119</v>
      </c>
      <c r="D101" t="s">
        <v>120</v>
      </c>
      <c r="E101" s="13">
        <v>23612.5</v>
      </c>
      <c r="F101">
        <v>3239</v>
      </c>
      <c r="G101" t="s">
        <v>30</v>
      </c>
    </row>
    <row r="102" spans="1:7" x14ac:dyDescent="0.25">
      <c r="A102"/>
      <c r="B102" t="s">
        <v>15</v>
      </c>
      <c r="C102" t="s">
        <v>15</v>
      </c>
      <c r="D102" t="s">
        <v>16</v>
      </c>
      <c r="E102" s="13">
        <v>23612.5</v>
      </c>
      <c r="G102" t="s">
        <v>15</v>
      </c>
    </row>
    <row r="103" spans="1:7" x14ac:dyDescent="0.25">
      <c r="A103">
        <v>2308</v>
      </c>
      <c r="B103" t="s">
        <v>121</v>
      </c>
      <c r="C103" t="s">
        <v>122</v>
      </c>
      <c r="D103" t="s">
        <v>13</v>
      </c>
      <c r="E103" s="13">
        <f>3032.09-3032.09+4325.12</f>
        <v>4325.12</v>
      </c>
      <c r="F103">
        <v>3222</v>
      </c>
      <c r="G103" t="s">
        <v>20</v>
      </c>
    </row>
    <row r="104" spans="1:7" x14ac:dyDescent="0.25">
      <c r="A104">
        <v>2308</v>
      </c>
      <c r="B104" t="s">
        <v>121</v>
      </c>
      <c r="C104" t="s">
        <v>122</v>
      </c>
      <c r="D104" t="s">
        <v>13</v>
      </c>
      <c r="E104" s="13">
        <v>2333.36</v>
      </c>
      <c r="F104">
        <v>4224</v>
      </c>
      <c r="G104" t="s">
        <v>123</v>
      </c>
    </row>
    <row r="105" spans="1:7" x14ac:dyDescent="0.25">
      <c r="A105">
        <v>2308</v>
      </c>
      <c r="B105" t="s">
        <v>121</v>
      </c>
      <c r="C105" t="s">
        <v>122</v>
      </c>
      <c r="D105" t="s">
        <v>13</v>
      </c>
      <c r="E105" s="13">
        <v>494.73</v>
      </c>
      <c r="F105">
        <v>4225</v>
      </c>
      <c r="G105" t="s">
        <v>82</v>
      </c>
    </row>
    <row r="106" spans="1:7" x14ac:dyDescent="0.25">
      <c r="A106">
        <v>2308</v>
      </c>
      <c r="B106" t="s">
        <v>121</v>
      </c>
      <c r="C106" t="s">
        <v>122</v>
      </c>
      <c r="D106" t="s">
        <v>13</v>
      </c>
      <c r="E106" s="13">
        <v>1481.17</v>
      </c>
      <c r="F106">
        <v>4227</v>
      </c>
      <c r="G106" t="s">
        <v>38</v>
      </c>
    </row>
    <row r="107" spans="1:7" x14ac:dyDescent="0.25">
      <c r="A107"/>
      <c r="B107" t="s">
        <v>15</v>
      </c>
      <c r="C107" t="s">
        <v>15</v>
      </c>
      <c r="D107" t="s">
        <v>16</v>
      </c>
      <c r="E107" s="13">
        <v>8634.3799999999992</v>
      </c>
      <c r="G107" t="s">
        <v>15</v>
      </c>
    </row>
    <row r="108" spans="1:7" x14ac:dyDescent="0.25">
      <c r="A108">
        <v>2371</v>
      </c>
      <c r="B108" t="s">
        <v>124</v>
      </c>
      <c r="C108" t="s">
        <v>125</v>
      </c>
      <c r="D108" t="s">
        <v>13</v>
      </c>
      <c r="E108" s="13">
        <v>5000</v>
      </c>
      <c r="F108">
        <v>3239</v>
      </c>
      <c r="G108" t="s">
        <v>30</v>
      </c>
    </row>
    <row r="109" spans="1:7" x14ac:dyDescent="0.25">
      <c r="A109"/>
      <c r="B109" t="s">
        <v>15</v>
      </c>
      <c r="C109" t="s">
        <v>15</v>
      </c>
      <c r="D109" t="s">
        <v>16</v>
      </c>
      <c r="E109" s="13">
        <v>5000</v>
      </c>
      <c r="G109" t="s">
        <v>15</v>
      </c>
    </row>
    <row r="110" spans="1:7" x14ac:dyDescent="0.25">
      <c r="A110">
        <v>2408</v>
      </c>
      <c r="B110" t="s">
        <v>126</v>
      </c>
      <c r="C110" t="s">
        <v>127</v>
      </c>
      <c r="D110" t="s">
        <v>13</v>
      </c>
      <c r="E110" s="13">
        <v>5000</v>
      </c>
      <c r="F110">
        <v>3239</v>
      </c>
      <c r="G110" t="s">
        <v>30</v>
      </c>
    </row>
    <row r="111" spans="1:7" x14ac:dyDescent="0.25">
      <c r="A111"/>
      <c r="B111" t="s">
        <v>15</v>
      </c>
      <c r="C111" t="s">
        <v>15</v>
      </c>
      <c r="D111" t="s">
        <v>16</v>
      </c>
      <c r="E111" s="13">
        <v>5000</v>
      </c>
      <c r="G111" t="s">
        <v>15</v>
      </c>
    </row>
    <row r="112" spans="1:7" x14ac:dyDescent="0.25">
      <c r="A112">
        <v>241</v>
      </c>
      <c r="B112" t="s">
        <v>128</v>
      </c>
      <c r="C112" t="s">
        <v>129</v>
      </c>
      <c r="D112" t="s">
        <v>13</v>
      </c>
      <c r="E112" s="13">
        <v>11511.05</v>
      </c>
      <c r="F112">
        <v>3292</v>
      </c>
      <c r="G112" t="s">
        <v>130</v>
      </c>
    </row>
    <row r="113" spans="1:7" x14ac:dyDescent="0.25">
      <c r="A113"/>
      <c r="B113" t="s">
        <v>15</v>
      </c>
      <c r="C113" t="s">
        <v>15</v>
      </c>
      <c r="D113" t="s">
        <v>16</v>
      </c>
      <c r="E113" s="13">
        <v>11511.05</v>
      </c>
      <c r="G113" t="s">
        <v>15</v>
      </c>
    </row>
    <row r="114" spans="1:7" x14ac:dyDescent="0.25">
      <c r="A114">
        <v>242</v>
      </c>
      <c r="B114" t="s">
        <v>131</v>
      </c>
      <c r="C114" t="s">
        <v>132</v>
      </c>
      <c r="D114" t="s">
        <v>13</v>
      </c>
      <c r="E114" s="13">
        <v>1657.78</v>
      </c>
      <c r="F114">
        <v>3239</v>
      </c>
      <c r="G114" t="s">
        <v>30</v>
      </c>
    </row>
    <row r="115" spans="1:7" x14ac:dyDescent="0.25">
      <c r="A115"/>
      <c r="B115" t="s">
        <v>15</v>
      </c>
      <c r="C115" t="s">
        <v>15</v>
      </c>
      <c r="D115" t="s">
        <v>16</v>
      </c>
      <c r="E115" s="13">
        <v>1657.78</v>
      </c>
      <c r="G115" t="s">
        <v>15</v>
      </c>
    </row>
    <row r="116" spans="1:7" x14ac:dyDescent="0.25">
      <c r="A116">
        <v>2431</v>
      </c>
      <c r="B116" t="s">
        <v>133</v>
      </c>
      <c r="C116" t="s">
        <v>134</v>
      </c>
      <c r="D116" t="s">
        <v>13</v>
      </c>
      <c r="E116" s="13">
        <v>2003.75</v>
      </c>
      <c r="F116">
        <v>3222</v>
      </c>
      <c r="G116" t="s">
        <v>20</v>
      </c>
    </row>
    <row r="117" spans="1:7" x14ac:dyDescent="0.25">
      <c r="A117">
        <v>2431</v>
      </c>
      <c r="B117" t="s">
        <v>133</v>
      </c>
      <c r="C117" t="s">
        <v>134</v>
      </c>
      <c r="D117" t="s">
        <v>13</v>
      </c>
      <c r="E117" s="13">
        <v>47.8</v>
      </c>
      <c r="F117">
        <v>3225</v>
      </c>
      <c r="G117" t="s">
        <v>37</v>
      </c>
    </row>
    <row r="118" spans="1:7" x14ac:dyDescent="0.25">
      <c r="A118"/>
      <c r="B118" t="s">
        <v>15</v>
      </c>
      <c r="C118" t="s">
        <v>15</v>
      </c>
      <c r="D118" t="s">
        <v>16</v>
      </c>
      <c r="E118" s="13">
        <v>2051.5500000000002</v>
      </c>
      <c r="G118" t="s">
        <v>15</v>
      </c>
    </row>
    <row r="119" spans="1:7" x14ac:dyDescent="0.25">
      <c r="A119">
        <v>244</v>
      </c>
      <c r="B119" t="s">
        <v>135</v>
      </c>
      <c r="C119" t="s">
        <v>136</v>
      </c>
      <c r="D119" t="s">
        <v>13</v>
      </c>
      <c r="E119" s="13">
        <v>2251.63</v>
      </c>
      <c r="F119">
        <v>3222</v>
      </c>
      <c r="G119" t="s">
        <v>20</v>
      </c>
    </row>
    <row r="120" spans="1:7" x14ac:dyDescent="0.25">
      <c r="A120"/>
      <c r="B120" t="s">
        <v>15</v>
      </c>
      <c r="C120" t="s">
        <v>15</v>
      </c>
      <c r="D120" t="s">
        <v>16</v>
      </c>
      <c r="E120" s="13">
        <v>2251.63</v>
      </c>
      <c r="G120" t="s">
        <v>15</v>
      </c>
    </row>
    <row r="121" spans="1:7" x14ac:dyDescent="0.25">
      <c r="A121">
        <v>2442</v>
      </c>
      <c r="B121" t="s">
        <v>137</v>
      </c>
      <c r="C121" t="s">
        <v>138</v>
      </c>
      <c r="D121" t="s">
        <v>13</v>
      </c>
      <c r="E121" s="13">
        <v>3132.98</v>
      </c>
      <c r="F121">
        <v>3232</v>
      </c>
      <c r="G121" t="s">
        <v>23</v>
      </c>
    </row>
    <row r="122" spans="1:7" x14ac:dyDescent="0.25">
      <c r="A122"/>
      <c r="B122" t="s">
        <v>15</v>
      </c>
      <c r="C122" t="s">
        <v>15</v>
      </c>
      <c r="D122" t="s">
        <v>16</v>
      </c>
      <c r="E122" s="13">
        <v>3132.98</v>
      </c>
      <c r="G122" t="s">
        <v>15</v>
      </c>
    </row>
    <row r="123" spans="1:7" x14ac:dyDescent="0.25">
      <c r="A123">
        <v>2468</v>
      </c>
      <c r="B123" t="s">
        <v>139</v>
      </c>
      <c r="C123" t="s">
        <v>140</v>
      </c>
      <c r="D123" t="s">
        <v>108</v>
      </c>
      <c r="E123" s="13">
        <v>1336.23</v>
      </c>
      <c r="F123">
        <v>3237</v>
      </c>
      <c r="G123" t="s">
        <v>141</v>
      </c>
    </row>
    <row r="124" spans="1:7" x14ac:dyDescent="0.25">
      <c r="A124"/>
      <c r="B124" t="s">
        <v>15</v>
      </c>
      <c r="C124" t="s">
        <v>15</v>
      </c>
      <c r="D124" t="s">
        <v>16</v>
      </c>
      <c r="E124" s="13">
        <v>1336.23</v>
      </c>
      <c r="G124" t="s">
        <v>15</v>
      </c>
    </row>
    <row r="125" spans="1:7" x14ac:dyDescent="0.25">
      <c r="A125">
        <v>25</v>
      </c>
      <c r="B125" t="s">
        <v>142</v>
      </c>
      <c r="C125" t="s">
        <v>143</v>
      </c>
      <c r="D125" t="s">
        <v>13</v>
      </c>
      <c r="E125" s="13">
        <v>4044.06</v>
      </c>
      <c r="F125">
        <v>3231</v>
      </c>
      <c r="G125" t="s">
        <v>14</v>
      </c>
    </row>
    <row r="126" spans="1:7" x14ac:dyDescent="0.25">
      <c r="A126"/>
      <c r="B126" t="s">
        <v>15</v>
      </c>
      <c r="C126" t="s">
        <v>15</v>
      </c>
      <c r="D126" t="s">
        <v>16</v>
      </c>
      <c r="E126" s="13">
        <v>4044.06</v>
      </c>
      <c r="G126" t="s">
        <v>15</v>
      </c>
    </row>
    <row r="127" spans="1:7" x14ac:dyDescent="0.25">
      <c r="A127">
        <v>2516</v>
      </c>
      <c r="B127" t="s">
        <v>144</v>
      </c>
      <c r="C127" t="s">
        <v>145</v>
      </c>
      <c r="D127" t="s">
        <v>13</v>
      </c>
      <c r="E127" s="13">
        <v>95</v>
      </c>
      <c r="F127">
        <v>3222</v>
      </c>
      <c r="G127" t="s">
        <v>20</v>
      </c>
    </row>
    <row r="128" spans="1:7" x14ac:dyDescent="0.25">
      <c r="A128"/>
      <c r="B128" t="s">
        <v>15</v>
      </c>
      <c r="C128" t="s">
        <v>15</v>
      </c>
      <c r="D128" t="s">
        <v>16</v>
      </c>
      <c r="E128" s="13">
        <v>95</v>
      </c>
      <c r="G128" t="s">
        <v>15</v>
      </c>
    </row>
    <row r="129" spans="1:7" x14ac:dyDescent="0.25">
      <c r="A129">
        <v>2584</v>
      </c>
      <c r="B129" t="s">
        <v>146</v>
      </c>
      <c r="C129" s="9">
        <v>21712494719</v>
      </c>
      <c r="D129" t="s">
        <v>34</v>
      </c>
      <c r="E129" s="13">
        <v>70.989999999999995</v>
      </c>
      <c r="F129">
        <v>3234</v>
      </c>
      <c r="G129" t="s">
        <v>27</v>
      </c>
    </row>
    <row r="130" spans="1:7" x14ac:dyDescent="0.25">
      <c r="A130"/>
      <c r="B130" t="s">
        <v>15</v>
      </c>
      <c r="C130" t="s">
        <v>15</v>
      </c>
      <c r="D130" t="s">
        <v>16</v>
      </c>
      <c r="E130" s="13">
        <v>70.989999999999995</v>
      </c>
      <c r="G130" t="s">
        <v>15</v>
      </c>
    </row>
    <row r="131" spans="1:7" x14ac:dyDescent="0.25">
      <c r="A131">
        <v>2670</v>
      </c>
      <c r="B131" t="s">
        <v>147</v>
      </c>
      <c r="C131" t="s">
        <v>148</v>
      </c>
      <c r="D131" t="s">
        <v>13</v>
      </c>
      <c r="E131" s="13">
        <v>8.85</v>
      </c>
      <c r="F131">
        <v>3222</v>
      </c>
      <c r="G131" t="s">
        <v>20</v>
      </c>
    </row>
    <row r="132" spans="1:7" x14ac:dyDescent="0.25">
      <c r="A132">
        <v>2670</v>
      </c>
      <c r="B132" t="s">
        <v>147</v>
      </c>
      <c r="C132" t="s">
        <v>148</v>
      </c>
      <c r="D132" t="s">
        <v>13</v>
      </c>
      <c r="E132" s="13">
        <v>497.7</v>
      </c>
      <c r="F132">
        <v>3233</v>
      </c>
      <c r="G132" t="s">
        <v>149</v>
      </c>
    </row>
    <row r="133" spans="1:7" x14ac:dyDescent="0.25">
      <c r="A133"/>
      <c r="B133" t="s">
        <v>15</v>
      </c>
      <c r="C133" t="s">
        <v>15</v>
      </c>
      <c r="D133" t="s">
        <v>16</v>
      </c>
      <c r="E133" s="13">
        <v>506.55</v>
      </c>
      <c r="G133" t="s">
        <v>15</v>
      </c>
    </row>
    <row r="134" spans="1:7" x14ac:dyDescent="0.25">
      <c r="A134">
        <v>2698</v>
      </c>
      <c r="B134" t="s">
        <v>150</v>
      </c>
      <c r="C134" t="s">
        <v>151</v>
      </c>
      <c r="D134" t="s">
        <v>72</v>
      </c>
      <c r="E134" s="13">
        <v>565</v>
      </c>
      <c r="F134">
        <v>3294</v>
      </c>
      <c r="G134" t="s">
        <v>152</v>
      </c>
    </row>
    <row r="135" spans="1:7" x14ac:dyDescent="0.25">
      <c r="A135"/>
      <c r="B135" t="s">
        <v>15</v>
      </c>
      <c r="C135" t="s">
        <v>15</v>
      </c>
      <c r="D135" t="s">
        <v>16</v>
      </c>
      <c r="E135" s="13">
        <v>565</v>
      </c>
      <c r="G135" t="s">
        <v>15</v>
      </c>
    </row>
    <row r="136" spans="1:7" x14ac:dyDescent="0.25">
      <c r="A136">
        <v>270</v>
      </c>
      <c r="B136" t="s">
        <v>153</v>
      </c>
      <c r="C136" t="s">
        <v>154</v>
      </c>
      <c r="D136" t="s">
        <v>13</v>
      </c>
      <c r="E136" s="13">
        <v>200</v>
      </c>
      <c r="F136">
        <v>3239</v>
      </c>
      <c r="G136" t="s">
        <v>30</v>
      </c>
    </row>
    <row r="137" spans="1:7" x14ac:dyDescent="0.25">
      <c r="A137"/>
      <c r="B137" t="s">
        <v>15</v>
      </c>
      <c r="C137" t="s">
        <v>15</v>
      </c>
      <c r="D137" t="s">
        <v>16</v>
      </c>
      <c r="E137" s="13">
        <v>200</v>
      </c>
      <c r="G137" t="s">
        <v>15</v>
      </c>
    </row>
    <row r="138" spans="1:7" x14ac:dyDescent="0.25">
      <c r="A138">
        <v>2871</v>
      </c>
      <c r="B138" t="s">
        <v>155</v>
      </c>
      <c r="C138" t="s">
        <v>156</v>
      </c>
      <c r="D138" t="s">
        <v>13</v>
      </c>
      <c r="E138" s="13">
        <v>764.64</v>
      </c>
      <c r="F138">
        <v>4223</v>
      </c>
      <c r="G138" t="s">
        <v>24</v>
      </c>
    </row>
    <row r="139" spans="1:7" x14ac:dyDescent="0.25">
      <c r="A139"/>
      <c r="B139" t="s">
        <v>15</v>
      </c>
      <c r="C139" t="s">
        <v>15</v>
      </c>
      <c r="D139" t="s">
        <v>16</v>
      </c>
      <c r="E139" s="13">
        <v>764.64</v>
      </c>
      <c r="G139" t="s">
        <v>15</v>
      </c>
    </row>
    <row r="140" spans="1:7" x14ac:dyDescent="0.25">
      <c r="A140">
        <v>2872</v>
      </c>
      <c r="B140" t="s">
        <v>157</v>
      </c>
      <c r="C140" t="s">
        <v>158</v>
      </c>
      <c r="D140" t="s">
        <v>13</v>
      </c>
      <c r="E140" s="13">
        <v>65.2</v>
      </c>
      <c r="F140">
        <v>3239</v>
      </c>
      <c r="G140" t="s">
        <v>30</v>
      </c>
    </row>
    <row r="141" spans="1:7" x14ac:dyDescent="0.25">
      <c r="A141"/>
      <c r="B141" t="s">
        <v>15</v>
      </c>
      <c r="C141" t="s">
        <v>15</v>
      </c>
      <c r="D141" t="s">
        <v>16</v>
      </c>
      <c r="E141" s="13">
        <v>65.2</v>
      </c>
      <c r="G141" t="s">
        <v>15</v>
      </c>
    </row>
    <row r="142" spans="1:7" x14ac:dyDescent="0.25">
      <c r="A142">
        <v>2876</v>
      </c>
      <c r="B142" t="s">
        <v>159</v>
      </c>
      <c r="C142" t="s">
        <v>160</v>
      </c>
      <c r="D142" t="s">
        <v>34</v>
      </c>
      <c r="E142" s="13">
        <v>146.88999999999999</v>
      </c>
      <c r="F142">
        <v>3239</v>
      </c>
      <c r="G142" t="s">
        <v>30</v>
      </c>
    </row>
    <row r="143" spans="1:7" x14ac:dyDescent="0.25">
      <c r="A143"/>
      <c r="B143" t="s">
        <v>15</v>
      </c>
      <c r="C143" t="s">
        <v>15</v>
      </c>
      <c r="D143" t="s">
        <v>16</v>
      </c>
      <c r="E143" s="13">
        <v>146.88999999999999</v>
      </c>
      <c r="G143" t="s">
        <v>15</v>
      </c>
    </row>
    <row r="144" spans="1:7" x14ac:dyDescent="0.25">
      <c r="A144">
        <v>29</v>
      </c>
      <c r="B144" t="s">
        <v>161</v>
      </c>
      <c r="C144" t="s">
        <v>162</v>
      </c>
      <c r="D144" t="s">
        <v>163</v>
      </c>
      <c r="E144" s="13">
        <f>663.75-663.75+3148.75</f>
        <v>3148.75</v>
      </c>
      <c r="F144">
        <v>3222</v>
      </c>
      <c r="G144" t="s">
        <v>20</v>
      </c>
    </row>
    <row r="145" spans="1:7" x14ac:dyDescent="0.25">
      <c r="A145">
        <v>29</v>
      </c>
      <c r="B145" t="s">
        <v>161</v>
      </c>
      <c r="C145" t="s">
        <v>162</v>
      </c>
      <c r="D145" t="s">
        <v>163</v>
      </c>
      <c r="E145" s="13">
        <v>437.5</v>
      </c>
      <c r="F145">
        <v>4227</v>
      </c>
      <c r="G145" t="s">
        <v>38</v>
      </c>
    </row>
    <row r="146" spans="1:7" x14ac:dyDescent="0.25">
      <c r="A146"/>
      <c r="B146" t="s">
        <v>15</v>
      </c>
      <c r="C146" t="s">
        <v>15</v>
      </c>
      <c r="D146" t="s">
        <v>16</v>
      </c>
      <c r="E146" s="13">
        <v>3586.25</v>
      </c>
      <c r="G146" t="s">
        <v>15</v>
      </c>
    </row>
    <row r="147" spans="1:7" x14ac:dyDescent="0.25">
      <c r="A147">
        <v>2932</v>
      </c>
      <c r="B147" t="s">
        <v>164</v>
      </c>
      <c r="C147" t="s">
        <v>165</v>
      </c>
      <c r="D147" t="s">
        <v>13</v>
      </c>
      <c r="E147" s="13">
        <v>44.45</v>
      </c>
      <c r="F147">
        <v>3238</v>
      </c>
      <c r="G147" t="s">
        <v>45</v>
      </c>
    </row>
    <row r="148" spans="1:7" x14ac:dyDescent="0.25">
      <c r="A148"/>
      <c r="B148" t="s">
        <v>15</v>
      </c>
      <c r="C148" t="s">
        <v>15</v>
      </c>
      <c r="D148" t="s">
        <v>16</v>
      </c>
      <c r="E148" s="13">
        <v>44.45</v>
      </c>
      <c r="G148" t="s">
        <v>15</v>
      </c>
    </row>
    <row r="149" spans="1:7" x14ac:dyDescent="0.25">
      <c r="A149">
        <v>2933</v>
      </c>
      <c r="B149" t="s">
        <v>166</v>
      </c>
      <c r="C149" t="s">
        <v>167</v>
      </c>
      <c r="D149" t="s">
        <v>13</v>
      </c>
      <c r="E149" s="13">
        <v>11050.53</v>
      </c>
      <c r="F149">
        <v>3223</v>
      </c>
      <c r="G149" t="s">
        <v>62</v>
      </c>
    </row>
    <row r="150" spans="1:7" x14ac:dyDescent="0.25">
      <c r="A150"/>
      <c r="B150" t="s">
        <v>15</v>
      </c>
      <c r="C150" t="s">
        <v>15</v>
      </c>
      <c r="D150" t="s">
        <v>16</v>
      </c>
      <c r="E150" s="13">
        <v>11050.53</v>
      </c>
      <c r="G150" t="s">
        <v>15</v>
      </c>
    </row>
    <row r="151" spans="1:7" x14ac:dyDescent="0.25">
      <c r="A151">
        <v>2964</v>
      </c>
      <c r="B151" t="s">
        <v>168</v>
      </c>
      <c r="C151" t="s">
        <v>169</v>
      </c>
      <c r="D151" t="s">
        <v>13</v>
      </c>
      <c r="E151" s="13">
        <v>130.01</v>
      </c>
      <c r="F151">
        <v>3232</v>
      </c>
      <c r="G151" t="s">
        <v>23</v>
      </c>
    </row>
    <row r="152" spans="1:7" x14ac:dyDescent="0.25">
      <c r="A152"/>
      <c r="B152" t="s">
        <v>15</v>
      </c>
      <c r="C152" t="s">
        <v>15</v>
      </c>
      <c r="D152" t="s">
        <v>16</v>
      </c>
      <c r="E152" s="13">
        <v>130.01</v>
      </c>
      <c r="G152" t="s">
        <v>15</v>
      </c>
    </row>
    <row r="153" spans="1:7" x14ac:dyDescent="0.25">
      <c r="A153">
        <v>2969</v>
      </c>
      <c r="B153" t="s">
        <v>170</v>
      </c>
      <c r="C153" t="s">
        <v>171</v>
      </c>
      <c r="D153" t="s">
        <v>72</v>
      </c>
      <c r="E153" s="13">
        <v>18.2</v>
      </c>
      <c r="F153">
        <v>3239</v>
      </c>
      <c r="G153" t="s">
        <v>30</v>
      </c>
    </row>
    <row r="154" spans="1:7" x14ac:dyDescent="0.25">
      <c r="A154"/>
      <c r="B154" t="s">
        <v>15</v>
      </c>
      <c r="C154" t="s">
        <v>15</v>
      </c>
      <c r="D154" t="s">
        <v>16</v>
      </c>
      <c r="E154" s="13">
        <v>18.2</v>
      </c>
      <c r="G154" t="s">
        <v>15</v>
      </c>
    </row>
    <row r="155" spans="1:7" x14ac:dyDescent="0.25">
      <c r="A155">
        <v>3126</v>
      </c>
      <c r="B155" t="s">
        <v>172</v>
      </c>
      <c r="C155" s="9">
        <v>93571946376</v>
      </c>
      <c r="D155" t="s">
        <v>13</v>
      </c>
      <c r="E155" s="13">
        <v>38.94</v>
      </c>
      <c r="F155">
        <v>3238</v>
      </c>
      <c r="G155" t="s">
        <v>45</v>
      </c>
    </row>
    <row r="156" spans="1:7" x14ac:dyDescent="0.25">
      <c r="A156"/>
      <c r="B156" t="s">
        <v>15</v>
      </c>
      <c r="C156" t="s">
        <v>15</v>
      </c>
      <c r="D156" t="s">
        <v>16</v>
      </c>
      <c r="E156" s="13">
        <v>38.94</v>
      </c>
      <c r="G156" t="s">
        <v>15</v>
      </c>
    </row>
    <row r="157" spans="1:7" x14ac:dyDescent="0.25">
      <c r="A157">
        <v>318</v>
      </c>
      <c r="B157" t="s">
        <v>173</v>
      </c>
      <c r="C157" t="s">
        <v>174</v>
      </c>
      <c r="D157" t="s">
        <v>175</v>
      </c>
      <c r="E157" s="13">
        <v>375.25</v>
      </c>
      <c r="F157">
        <v>3237</v>
      </c>
      <c r="G157" t="s">
        <v>141</v>
      </c>
    </row>
    <row r="158" spans="1:7" x14ac:dyDescent="0.25">
      <c r="A158">
        <v>318</v>
      </c>
      <c r="B158" t="s">
        <v>173</v>
      </c>
      <c r="C158" t="s">
        <v>174</v>
      </c>
      <c r="D158" t="s">
        <v>175</v>
      </c>
      <c r="E158" s="13">
        <v>59484.1</v>
      </c>
      <c r="F158">
        <v>3239</v>
      </c>
      <c r="G158" t="s">
        <v>30</v>
      </c>
    </row>
    <row r="159" spans="1:7" x14ac:dyDescent="0.25">
      <c r="A159"/>
      <c r="B159" t="s">
        <v>15</v>
      </c>
      <c r="C159" t="s">
        <v>15</v>
      </c>
      <c r="D159" t="s">
        <v>16</v>
      </c>
      <c r="E159" s="13">
        <v>59859.35</v>
      </c>
      <c r="G159" t="s">
        <v>15</v>
      </c>
    </row>
    <row r="160" spans="1:7" x14ac:dyDescent="0.25">
      <c r="A160">
        <v>320</v>
      </c>
      <c r="B160" t="s">
        <v>176</v>
      </c>
      <c r="C160" t="s">
        <v>177</v>
      </c>
      <c r="D160" t="s">
        <v>34</v>
      </c>
      <c r="E160" s="13">
        <v>54.73</v>
      </c>
      <c r="F160">
        <v>3233</v>
      </c>
      <c r="G160" t="s">
        <v>149</v>
      </c>
    </row>
    <row r="161" spans="1:7" x14ac:dyDescent="0.25">
      <c r="A161"/>
      <c r="B161" t="s">
        <v>15</v>
      </c>
      <c r="C161" t="s">
        <v>15</v>
      </c>
      <c r="D161" t="s">
        <v>16</v>
      </c>
      <c r="E161" s="13">
        <v>54.73</v>
      </c>
      <c r="G161" t="s">
        <v>15</v>
      </c>
    </row>
    <row r="162" spans="1:7" x14ac:dyDescent="0.25">
      <c r="A162">
        <v>3225</v>
      </c>
      <c r="B162" t="s">
        <v>178</v>
      </c>
      <c r="C162" t="s">
        <v>179</v>
      </c>
      <c r="D162" t="s">
        <v>13</v>
      </c>
      <c r="E162" s="13">
        <v>12.71</v>
      </c>
      <c r="F162">
        <v>3431</v>
      </c>
      <c r="G162" t="s">
        <v>180</v>
      </c>
    </row>
    <row r="163" spans="1:7" x14ac:dyDescent="0.25">
      <c r="A163"/>
      <c r="B163" t="s">
        <v>15</v>
      </c>
      <c r="C163" t="s">
        <v>15</v>
      </c>
      <c r="D163" t="s">
        <v>16</v>
      </c>
      <c r="E163" s="13">
        <v>12.71</v>
      </c>
      <c r="G163" t="s">
        <v>15</v>
      </c>
    </row>
    <row r="164" spans="1:7" x14ac:dyDescent="0.25">
      <c r="A164">
        <v>3233</v>
      </c>
      <c r="B164" t="s">
        <v>181</v>
      </c>
      <c r="C164" t="s">
        <v>182</v>
      </c>
      <c r="D164" t="s">
        <v>13</v>
      </c>
      <c r="E164" s="13">
        <v>448</v>
      </c>
      <c r="F164">
        <v>4227</v>
      </c>
      <c r="G164" t="s">
        <v>38</v>
      </c>
    </row>
    <row r="165" spans="1:7" x14ac:dyDescent="0.25">
      <c r="A165"/>
      <c r="B165" t="s">
        <v>15</v>
      </c>
      <c r="C165" t="s">
        <v>15</v>
      </c>
      <c r="D165" t="s">
        <v>16</v>
      </c>
      <c r="E165" s="13">
        <v>448</v>
      </c>
      <c r="G165" t="s">
        <v>15</v>
      </c>
    </row>
    <row r="166" spans="1:7" x14ac:dyDescent="0.25">
      <c r="A166">
        <v>326</v>
      </c>
      <c r="B166" t="s">
        <v>183</v>
      </c>
      <c r="C166" t="s">
        <v>184</v>
      </c>
      <c r="D166" t="s">
        <v>13</v>
      </c>
      <c r="E166" s="13">
        <v>1042.77</v>
      </c>
      <c r="F166">
        <v>3232</v>
      </c>
      <c r="G166" t="s">
        <v>23</v>
      </c>
    </row>
    <row r="167" spans="1:7" x14ac:dyDescent="0.25">
      <c r="A167"/>
      <c r="B167" t="s">
        <v>15</v>
      </c>
      <c r="C167" t="s">
        <v>15</v>
      </c>
      <c r="D167" t="s">
        <v>16</v>
      </c>
      <c r="E167" s="13">
        <v>1042.77</v>
      </c>
      <c r="G167" t="s">
        <v>15</v>
      </c>
    </row>
    <row r="168" spans="1:7" x14ac:dyDescent="0.25">
      <c r="A168">
        <v>327</v>
      </c>
      <c r="B168" t="s">
        <v>185</v>
      </c>
      <c r="C168" t="s">
        <v>186</v>
      </c>
      <c r="D168" t="s">
        <v>187</v>
      </c>
      <c r="E168" s="13">
        <v>950.06</v>
      </c>
      <c r="F168">
        <v>3222</v>
      </c>
      <c r="G168" t="s">
        <v>20</v>
      </c>
    </row>
    <row r="169" spans="1:7" x14ac:dyDescent="0.25">
      <c r="A169"/>
      <c r="B169" t="s">
        <v>15</v>
      </c>
      <c r="C169" t="s">
        <v>15</v>
      </c>
      <c r="D169" t="s">
        <v>16</v>
      </c>
      <c r="E169" s="13">
        <v>950.06</v>
      </c>
      <c r="G169" t="s">
        <v>15</v>
      </c>
    </row>
    <row r="170" spans="1:7" x14ac:dyDescent="0.25">
      <c r="A170">
        <v>3275</v>
      </c>
      <c r="B170" t="s">
        <v>188</v>
      </c>
      <c r="C170" t="s">
        <v>189</v>
      </c>
      <c r="D170" t="s">
        <v>190</v>
      </c>
      <c r="E170" s="13">
        <v>238.89</v>
      </c>
      <c r="F170">
        <v>3294</v>
      </c>
      <c r="G170" t="s">
        <v>152</v>
      </c>
    </row>
    <row r="171" spans="1:7" x14ac:dyDescent="0.25">
      <c r="A171"/>
      <c r="B171" t="s">
        <v>15</v>
      </c>
      <c r="C171" t="s">
        <v>15</v>
      </c>
      <c r="D171" t="s">
        <v>16</v>
      </c>
      <c r="E171" s="13">
        <v>238.89</v>
      </c>
      <c r="G171" t="s">
        <v>15</v>
      </c>
    </row>
    <row r="172" spans="1:7" x14ac:dyDescent="0.25">
      <c r="A172">
        <v>3311</v>
      </c>
      <c r="B172" t="s">
        <v>191</v>
      </c>
      <c r="C172" t="s">
        <v>192</v>
      </c>
      <c r="D172" t="s">
        <v>108</v>
      </c>
      <c r="E172" s="13">
        <v>7688.63</v>
      </c>
      <c r="F172">
        <v>3232</v>
      </c>
      <c r="G172" t="s">
        <v>23</v>
      </c>
    </row>
    <row r="173" spans="1:7" x14ac:dyDescent="0.25">
      <c r="A173"/>
      <c r="B173" t="s">
        <v>15</v>
      </c>
      <c r="C173" t="s">
        <v>15</v>
      </c>
      <c r="D173" t="s">
        <v>16</v>
      </c>
      <c r="E173" s="13">
        <v>7688.63</v>
      </c>
      <c r="G173" t="s">
        <v>15</v>
      </c>
    </row>
    <row r="174" spans="1:7" x14ac:dyDescent="0.25">
      <c r="A174">
        <v>3345</v>
      </c>
      <c r="B174" t="s">
        <v>193</v>
      </c>
      <c r="C174" t="s">
        <v>194</v>
      </c>
      <c r="D174" t="s">
        <v>13</v>
      </c>
      <c r="E174" s="13">
        <v>2866.8</v>
      </c>
      <c r="F174">
        <v>4227</v>
      </c>
      <c r="G174" t="s">
        <v>38</v>
      </c>
    </row>
    <row r="175" spans="1:7" x14ac:dyDescent="0.25">
      <c r="A175"/>
      <c r="B175" t="s">
        <v>15</v>
      </c>
      <c r="C175" t="s">
        <v>15</v>
      </c>
      <c r="D175" t="s">
        <v>16</v>
      </c>
      <c r="E175" s="13">
        <v>2866.8</v>
      </c>
      <c r="G175" t="s">
        <v>15</v>
      </c>
    </row>
    <row r="176" spans="1:7" x14ac:dyDescent="0.25">
      <c r="A176">
        <v>336</v>
      </c>
      <c r="B176" t="s">
        <v>195</v>
      </c>
      <c r="C176" t="s">
        <v>65</v>
      </c>
      <c r="D176" t="s">
        <v>77</v>
      </c>
      <c r="E176" s="13">
        <v>1692.81</v>
      </c>
      <c r="F176">
        <v>3223</v>
      </c>
      <c r="G176" t="s">
        <v>62</v>
      </c>
    </row>
    <row r="177" spans="1:7" x14ac:dyDescent="0.25">
      <c r="A177"/>
      <c r="B177" t="s">
        <v>15</v>
      </c>
      <c r="C177" t="s">
        <v>15</v>
      </c>
      <c r="D177" t="s">
        <v>16</v>
      </c>
      <c r="E177" s="13">
        <v>1692.81</v>
      </c>
      <c r="G177" t="s">
        <v>15</v>
      </c>
    </row>
    <row r="178" spans="1:7" x14ac:dyDescent="0.25">
      <c r="A178">
        <v>3370</v>
      </c>
      <c r="B178" t="s">
        <v>196</v>
      </c>
      <c r="C178" t="s">
        <v>197</v>
      </c>
      <c r="D178" t="s">
        <v>13</v>
      </c>
      <c r="E178" s="13">
        <v>12066.88</v>
      </c>
      <c r="F178">
        <v>3239</v>
      </c>
      <c r="G178" t="s">
        <v>30</v>
      </c>
    </row>
    <row r="179" spans="1:7" x14ac:dyDescent="0.25">
      <c r="A179"/>
      <c r="B179" t="s">
        <v>15</v>
      </c>
      <c r="C179" t="s">
        <v>15</v>
      </c>
      <c r="D179" t="s">
        <v>16</v>
      </c>
      <c r="E179" s="13">
        <v>12066.88</v>
      </c>
      <c r="G179" t="s">
        <v>15</v>
      </c>
    </row>
    <row r="180" spans="1:7" x14ac:dyDescent="0.25">
      <c r="A180">
        <v>3433</v>
      </c>
      <c r="B180" t="s">
        <v>198</v>
      </c>
      <c r="C180" t="s">
        <v>199</v>
      </c>
      <c r="D180" t="s">
        <v>13</v>
      </c>
      <c r="E180" s="13">
        <v>348.4</v>
      </c>
      <c r="F180">
        <v>3232</v>
      </c>
      <c r="G180" t="s">
        <v>23</v>
      </c>
    </row>
    <row r="181" spans="1:7" x14ac:dyDescent="0.25">
      <c r="A181"/>
      <c r="B181" t="s">
        <v>15</v>
      </c>
      <c r="C181" t="s">
        <v>15</v>
      </c>
      <c r="D181" t="s">
        <v>16</v>
      </c>
      <c r="E181" s="13">
        <v>348.4</v>
      </c>
      <c r="G181" t="s">
        <v>15</v>
      </c>
    </row>
    <row r="182" spans="1:7" x14ac:dyDescent="0.25">
      <c r="A182">
        <v>3471</v>
      </c>
      <c r="B182" t="s">
        <v>200</v>
      </c>
      <c r="C182" s="9">
        <v>30050049642</v>
      </c>
      <c r="D182" t="s">
        <v>77</v>
      </c>
      <c r="E182" s="13">
        <v>102.44</v>
      </c>
      <c r="F182">
        <v>3234</v>
      </c>
      <c r="G182" t="s">
        <v>27</v>
      </c>
    </row>
    <row r="183" spans="1:7" x14ac:dyDescent="0.25">
      <c r="A183"/>
      <c r="B183" t="s">
        <v>15</v>
      </c>
      <c r="C183" t="s">
        <v>15</v>
      </c>
      <c r="D183" t="s">
        <v>16</v>
      </c>
      <c r="E183" s="13">
        <v>102.44</v>
      </c>
      <c r="G183" t="s">
        <v>15</v>
      </c>
    </row>
    <row r="184" spans="1:7" x14ac:dyDescent="0.25">
      <c r="A184">
        <v>351</v>
      </c>
      <c r="B184" t="s">
        <v>201</v>
      </c>
      <c r="C184" t="s">
        <v>202</v>
      </c>
      <c r="D184" t="s">
        <v>13</v>
      </c>
      <c r="E184" s="13">
        <v>3498.43</v>
      </c>
      <c r="F184">
        <v>3225</v>
      </c>
      <c r="G184" t="s">
        <v>37</v>
      </c>
    </row>
    <row r="185" spans="1:7" x14ac:dyDescent="0.25">
      <c r="A185">
        <v>351</v>
      </c>
      <c r="B185" t="s">
        <v>201</v>
      </c>
      <c r="C185" t="s">
        <v>202</v>
      </c>
      <c r="D185" t="s">
        <v>13</v>
      </c>
      <c r="E185" s="13">
        <f>704-704+842.4</f>
        <v>842.4</v>
      </c>
      <c r="F185">
        <v>3232</v>
      </c>
      <c r="G185" t="s">
        <v>23</v>
      </c>
    </row>
    <row r="186" spans="1:7" x14ac:dyDescent="0.25">
      <c r="A186">
        <v>351</v>
      </c>
      <c r="B186" t="s">
        <v>201</v>
      </c>
      <c r="C186" t="s">
        <v>202</v>
      </c>
      <c r="D186" t="s">
        <v>13</v>
      </c>
      <c r="E186" s="13">
        <f>517.6-517.6+379.2</f>
        <v>379.2</v>
      </c>
      <c r="F186">
        <v>3235</v>
      </c>
      <c r="G186" t="s">
        <v>94</v>
      </c>
    </row>
    <row r="187" spans="1:7" x14ac:dyDescent="0.25">
      <c r="A187"/>
      <c r="B187" t="s">
        <v>15</v>
      </c>
      <c r="C187" t="s">
        <v>15</v>
      </c>
      <c r="D187" t="s">
        <v>16</v>
      </c>
      <c r="E187" s="13">
        <v>4720.03</v>
      </c>
      <c r="G187" t="s">
        <v>15</v>
      </c>
    </row>
    <row r="188" spans="1:7" x14ac:dyDescent="0.25">
      <c r="A188">
        <v>3510</v>
      </c>
      <c r="B188" t="s">
        <v>203</v>
      </c>
      <c r="C188" t="s">
        <v>204</v>
      </c>
      <c r="D188" t="s">
        <v>34</v>
      </c>
      <c r="E188" s="13">
        <v>528</v>
      </c>
      <c r="F188">
        <v>3239</v>
      </c>
      <c r="G188" t="s">
        <v>30</v>
      </c>
    </row>
    <row r="189" spans="1:7" x14ac:dyDescent="0.25">
      <c r="A189"/>
      <c r="B189" t="s">
        <v>15</v>
      </c>
      <c r="C189" t="s">
        <v>15</v>
      </c>
      <c r="D189" t="s">
        <v>16</v>
      </c>
      <c r="E189" s="13">
        <v>528</v>
      </c>
      <c r="G189" t="s">
        <v>15</v>
      </c>
    </row>
    <row r="190" spans="1:7" x14ac:dyDescent="0.25">
      <c r="A190">
        <v>3534</v>
      </c>
      <c r="B190" t="s">
        <v>205</v>
      </c>
      <c r="C190" t="s">
        <v>206</v>
      </c>
      <c r="D190" t="s">
        <v>72</v>
      </c>
      <c r="E190" s="13">
        <v>1562.5</v>
      </c>
      <c r="F190">
        <v>3239</v>
      </c>
      <c r="G190" t="s">
        <v>30</v>
      </c>
    </row>
    <row r="191" spans="1:7" x14ac:dyDescent="0.25">
      <c r="A191"/>
      <c r="B191" t="s">
        <v>15</v>
      </c>
      <c r="C191" t="s">
        <v>15</v>
      </c>
      <c r="D191" t="s">
        <v>16</v>
      </c>
      <c r="E191" s="13">
        <v>1562.5</v>
      </c>
      <c r="G191" t="s">
        <v>15</v>
      </c>
    </row>
    <row r="192" spans="1:7" x14ac:dyDescent="0.25">
      <c r="A192">
        <v>3607</v>
      </c>
      <c r="B192" t="s">
        <v>207</v>
      </c>
      <c r="C192" t="s">
        <v>208</v>
      </c>
      <c r="D192" t="s">
        <v>209</v>
      </c>
      <c r="E192" s="13">
        <v>49.41</v>
      </c>
      <c r="F192">
        <v>3234</v>
      </c>
      <c r="G192" t="s">
        <v>27</v>
      </c>
    </row>
    <row r="193" spans="1:7" x14ac:dyDescent="0.25">
      <c r="A193"/>
      <c r="B193" t="s">
        <v>15</v>
      </c>
      <c r="C193" t="s">
        <v>15</v>
      </c>
      <c r="D193" t="s">
        <v>16</v>
      </c>
      <c r="E193" s="13">
        <v>49.41</v>
      </c>
      <c r="G193" t="s">
        <v>15</v>
      </c>
    </row>
    <row r="194" spans="1:7" x14ac:dyDescent="0.25">
      <c r="A194">
        <v>3618</v>
      </c>
      <c r="B194" t="s">
        <v>210</v>
      </c>
      <c r="C194" t="s">
        <v>211</v>
      </c>
      <c r="D194" t="s">
        <v>13</v>
      </c>
      <c r="E194" s="13">
        <v>48522.400000000001</v>
      </c>
      <c r="F194">
        <v>4231</v>
      </c>
      <c r="G194" t="s">
        <v>212</v>
      </c>
    </row>
    <row r="195" spans="1:7" x14ac:dyDescent="0.25">
      <c r="A195"/>
      <c r="B195" t="s">
        <v>15</v>
      </c>
      <c r="C195" t="s">
        <v>15</v>
      </c>
      <c r="D195" t="s">
        <v>16</v>
      </c>
      <c r="E195" s="13">
        <v>48522.400000000001</v>
      </c>
      <c r="G195" t="s">
        <v>15</v>
      </c>
    </row>
    <row r="196" spans="1:7" x14ac:dyDescent="0.25">
      <c r="A196">
        <v>3666</v>
      </c>
      <c r="B196" t="s">
        <v>213</v>
      </c>
      <c r="C196" t="s">
        <v>214</v>
      </c>
      <c r="D196" t="s">
        <v>34</v>
      </c>
      <c r="E196" s="13">
        <v>81046.63</v>
      </c>
      <c r="F196">
        <v>3239</v>
      </c>
      <c r="G196" t="s">
        <v>30</v>
      </c>
    </row>
    <row r="197" spans="1:7" x14ac:dyDescent="0.25">
      <c r="A197"/>
      <c r="B197" t="s">
        <v>15</v>
      </c>
      <c r="C197" t="s">
        <v>15</v>
      </c>
      <c r="D197" t="s">
        <v>16</v>
      </c>
      <c r="E197" s="13">
        <v>81046.63</v>
      </c>
      <c r="G197" t="s">
        <v>15</v>
      </c>
    </row>
    <row r="198" spans="1:7" x14ac:dyDescent="0.25">
      <c r="A198">
        <v>3673</v>
      </c>
      <c r="B198" t="s">
        <v>215</v>
      </c>
      <c r="C198" t="s">
        <v>216</v>
      </c>
      <c r="D198" t="s">
        <v>26</v>
      </c>
      <c r="E198" s="13">
        <v>79.63</v>
      </c>
      <c r="F198">
        <v>3234</v>
      </c>
      <c r="G198" t="s">
        <v>27</v>
      </c>
    </row>
    <row r="199" spans="1:7" x14ac:dyDescent="0.25">
      <c r="A199"/>
      <c r="B199" t="s">
        <v>15</v>
      </c>
      <c r="C199" t="s">
        <v>15</v>
      </c>
      <c r="D199" t="s">
        <v>16</v>
      </c>
      <c r="E199" s="13">
        <v>79.63</v>
      </c>
      <c r="G199" t="s">
        <v>15</v>
      </c>
    </row>
    <row r="200" spans="1:7" x14ac:dyDescent="0.25">
      <c r="A200">
        <v>3682</v>
      </c>
      <c r="B200" t="s">
        <v>217</v>
      </c>
      <c r="C200" t="s">
        <v>218</v>
      </c>
      <c r="D200" t="s">
        <v>219</v>
      </c>
      <c r="E200" s="13">
        <v>2110.4899999999998</v>
      </c>
      <c r="F200">
        <v>3238</v>
      </c>
      <c r="G200" t="s">
        <v>45</v>
      </c>
    </row>
    <row r="201" spans="1:7" x14ac:dyDescent="0.25">
      <c r="A201"/>
      <c r="B201" t="s">
        <v>15</v>
      </c>
      <c r="C201" t="s">
        <v>15</v>
      </c>
      <c r="D201" t="s">
        <v>16</v>
      </c>
      <c r="E201" s="13">
        <v>2110.4899999999998</v>
      </c>
      <c r="G201" t="s">
        <v>15</v>
      </c>
    </row>
    <row r="202" spans="1:7" x14ac:dyDescent="0.25">
      <c r="A202">
        <v>3708</v>
      </c>
      <c r="B202" t="s">
        <v>220</v>
      </c>
      <c r="C202" t="s">
        <v>221</v>
      </c>
      <c r="D202" t="s">
        <v>77</v>
      </c>
      <c r="E202" s="13">
        <v>28.84</v>
      </c>
      <c r="F202">
        <v>3234</v>
      </c>
      <c r="G202" t="s">
        <v>27</v>
      </c>
    </row>
    <row r="203" spans="1:7" x14ac:dyDescent="0.25">
      <c r="A203"/>
      <c r="B203" t="s">
        <v>15</v>
      </c>
      <c r="C203" t="s">
        <v>15</v>
      </c>
      <c r="D203" t="s">
        <v>16</v>
      </c>
      <c r="E203" s="13">
        <v>28.84</v>
      </c>
      <c r="G203" t="s">
        <v>15</v>
      </c>
    </row>
    <row r="204" spans="1:7" x14ac:dyDescent="0.25">
      <c r="A204">
        <v>3747</v>
      </c>
      <c r="B204" t="s">
        <v>222</v>
      </c>
      <c r="C204" t="s">
        <v>223</v>
      </c>
      <c r="D204" t="s">
        <v>26</v>
      </c>
      <c r="E204" s="13">
        <v>20645.060000000001</v>
      </c>
      <c r="F204">
        <v>3239</v>
      </c>
      <c r="G204" t="s">
        <v>30</v>
      </c>
    </row>
    <row r="205" spans="1:7" x14ac:dyDescent="0.25">
      <c r="A205"/>
      <c r="B205" t="s">
        <v>15</v>
      </c>
      <c r="C205" t="s">
        <v>15</v>
      </c>
      <c r="D205" t="s">
        <v>16</v>
      </c>
      <c r="E205" s="13">
        <v>20645.060000000001</v>
      </c>
      <c r="G205" t="s">
        <v>15</v>
      </c>
    </row>
    <row r="206" spans="1:7" x14ac:dyDescent="0.25">
      <c r="A206">
        <v>377</v>
      </c>
      <c r="B206" t="s">
        <v>224</v>
      </c>
      <c r="C206" t="s">
        <v>225</v>
      </c>
      <c r="D206" t="s">
        <v>114</v>
      </c>
      <c r="E206" s="13">
        <v>4478.09</v>
      </c>
      <c r="F206">
        <v>4227</v>
      </c>
      <c r="G206" t="s">
        <v>38</v>
      </c>
    </row>
    <row r="207" spans="1:7" x14ac:dyDescent="0.25">
      <c r="A207"/>
      <c r="B207" t="s">
        <v>15</v>
      </c>
      <c r="C207" t="s">
        <v>15</v>
      </c>
      <c r="D207" t="s">
        <v>16</v>
      </c>
      <c r="E207" s="13">
        <v>4478.09</v>
      </c>
      <c r="G207" t="s">
        <v>15</v>
      </c>
    </row>
    <row r="208" spans="1:7" x14ac:dyDescent="0.25">
      <c r="A208">
        <v>3771</v>
      </c>
      <c r="B208" t="s">
        <v>226</v>
      </c>
      <c r="C208" t="s">
        <v>227</v>
      </c>
      <c r="D208" t="s">
        <v>13</v>
      </c>
      <c r="E208" s="13">
        <v>71.680000000000007</v>
      </c>
      <c r="F208">
        <v>3213</v>
      </c>
      <c r="G208" t="s">
        <v>228</v>
      </c>
    </row>
    <row r="209" spans="1:7" x14ac:dyDescent="0.25">
      <c r="A209"/>
      <c r="B209" t="s">
        <v>15</v>
      </c>
      <c r="C209" t="s">
        <v>15</v>
      </c>
      <c r="D209" t="s">
        <v>16</v>
      </c>
      <c r="E209" s="13">
        <v>71.680000000000007</v>
      </c>
      <c r="G209" t="s">
        <v>15</v>
      </c>
    </row>
    <row r="210" spans="1:7" x14ac:dyDescent="0.25">
      <c r="A210">
        <v>381</v>
      </c>
      <c r="B210" t="s">
        <v>229</v>
      </c>
      <c r="C210" t="s">
        <v>230</v>
      </c>
      <c r="D210" t="s">
        <v>13</v>
      </c>
      <c r="E210" s="13">
        <v>412.5</v>
      </c>
      <c r="F210">
        <v>3232</v>
      </c>
      <c r="G210" t="s">
        <v>23</v>
      </c>
    </row>
    <row r="211" spans="1:7" x14ac:dyDescent="0.25">
      <c r="A211"/>
      <c r="B211" t="s">
        <v>15</v>
      </c>
      <c r="C211" t="s">
        <v>15</v>
      </c>
      <c r="D211" t="s">
        <v>16</v>
      </c>
      <c r="E211" s="13">
        <v>412.5</v>
      </c>
      <c r="G211" t="s">
        <v>15</v>
      </c>
    </row>
    <row r="212" spans="1:7" x14ac:dyDescent="0.25">
      <c r="A212">
        <v>3824</v>
      </c>
      <c r="B212" t="s">
        <v>231</v>
      </c>
      <c r="C212" t="s">
        <v>232</v>
      </c>
      <c r="D212" t="s">
        <v>72</v>
      </c>
      <c r="E212" s="13">
        <v>0.27</v>
      </c>
      <c r="F212">
        <v>3433</v>
      </c>
      <c r="G212" t="s">
        <v>103</v>
      </c>
    </row>
    <row r="213" spans="1:7" x14ac:dyDescent="0.25">
      <c r="A213"/>
      <c r="B213" t="s">
        <v>15</v>
      </c>
      <c r="C213" t="s">
        <v>15</v>
      </c>
      <c r="D213" t="s">
        <v>16</v>
      </c>
      <c r="E213" s="13">
        <v>0.27</v>
      </c>
      <c r="G213" t="s">
        <v>15</v>
      </c>
    </row>
    <row r="214" spans="1:7" x14ac:dyDescent="0.25">
      <c r="A214">
        <v>3860</v>
      </c>
      <c r="B214" t="s">
        <v>233</v>
      </c>
      <c r="C214" t="s">
        <v>234</v>
      </c>
      <c r="D214" t="s">
        <v>235</v>
      </c>
      <c r="E214" s="13">
        <v>6250</v>
      </c>
      <c r="F214">
        <v>3239</v>
      </c>
      <c r="G214" t="s">
        <v>30</v>
      </c>
    </row>
    <row r="215" spans="1:7" x14ac:dyDescent="0.25">
      <c r="A215"/>
      <c r="B215" t="s">
        <v>15</v>
      </c>
      <c r="C215" t="s">
        <v>15</v>
      </c>
      <c r="D215" t="s">
        <v>16</v>
      </c>
      <c r="E215" s="13">
        <v>6250</v>
      </c>
      <c r="G215" t="s">
        <v>15</v>
      </c>
    </row>
    <row r="216" spans="1:7" x14ac:dyDescent="0.25">
      <c r="A216">
        <v>3887</v>
      </c>
      <c r="B216" t="s">
        <v>236</v>
      </c>
      <c r="C216" t="s">
        <v>237</v>
      </c>
      <c r="D216" t="s">
        <v>13</v>
      </c>
      <c r="E216" s="13">
        <v>5427.5</v>
      </c>
      <c r="F216">
        <v>3239</v>
      </c>
      <c r="G216" t="s">
        <v>30</v>
      </c>
    </row>
    <row r="217" spans="1:7" x14ac:dyDescent="0.25">
      <c r="A217"/>
      <c r="B217" t="s">
        <v>15</v>
      </c>
      <c r="C217" t="s">
        <v>15</v>
      </c>
      <c r="D217" t="s">
        <v>16</v>
      </c>
      <c r="E217" s="13">
        <v>5427.5</v>
      </c>
      <c r="G217" t="s">
        <v>15</v>
      </c>
    </row>
    <row r="218" spans="1:7" x14ac:dyDescent="0.25">
      <c r="A218">
        <v>3931</v>
      </c>
      <c r="B218" t="s">
        <v>238</v>
      </c>
      <c r="C218" t="s">
        <v>239</v>
      </c>
      <c r="D218" t="s">
        <v>240</v>
      </c>
      <c r="E218" s="13">
        <v>125</v>
      </c>
      <c r="F218">
        <v>3234</v>
      </c>
      <c r="G218" t="s">
        <v>27</v>
      </c>
    </row>
    <row r="219" spans="1:7" x14ac:dyDescent="0.25">
      <c r="A219"/>
      <c r="B219" t="s">
        <v>15</v>
      </c>
      <c r="C219" t="s">
        <v>15</v>
      </c>
      <c r="D219" t="s">
        <v>16</v>
      </c>
      <c r="E219" s="13">
        <v>125</v>
      </c>
      <c r="G219" t="s">
        <v>15</v>
      </c>
    </row>
    <row r="220" spans="1:7" x14ac:dyDescent="0.25">
      <c r="A220">
        <v>3956</v>
      </c>
      <c r="B220" t="s">
        <v>241</v>
      </c>
      <c r="C220" t="s">
        <v>242</v>
      </c>
      <c r="D220" t="s">
        <v>13</v>
      </c>
      <c r="E220" s="13">
        <v>1687.11</v>
      </c>
      <c r="F220">
        <v>3232</v>
      </c>
      <c r="G220" t="s">
        <v>23</v>
      </c>
    </row>
    <row r="221" spans="1:7" x14ac:dyDescent="0.25">
      <c r="A221"/>
      <c r="B221" t="s">
        <v>15</v>
      </c>
      <c r="C221" t="s">
        <v>15</v>
      </c>
      <c r="D221" t="s">
        <v>16</v>
      </c>
      <c r="E221" s="13">
        <v>1687.11</v>
      </c>
      <c r="G221" t="s">
        <v>15</v>
      </c>
    </row>
    <row r="222" spans="1:7" x14ac:dyDescent="0.25">
      <c r="A222">
        <v>4005</v>
      </c>
      <c r="B222" t="s">
        <v>243</v>
      </c>
      <c r="C222" t="s">
        <v>244</v>
      </c>
      <c r="D222" t="s">
        <v>245</v>
      </c>
      <c r="E222" s="13">
        <v>31</v>
      </c>
      <c r="F222">
        <v>3222</v>
      </c>
      <c r="G222" t="s">
        <v>20</v>
      </c>
    </row>
    <row r="223" spans="1:7" x14ac:dyDescent="0.25">
      <c r="A223">
        <v>4005</v>
      </c>
      <c r="B223" t="s">
        <v>243</v>
      </c>
      <c r="C223" t="s">
        <v>244</v>
      </c>
      <c r="D223" t="s">
        <v>245</v>
      </c>
      <c r="E223" s="13">
        <v>91</v>
      </c>
      <c r="F223">
        <v>3232</v>
      </c>
      <c r="G223" t="s">
        <v>23</v>
      </c>
    </row>
    <row r="224" spans="1:7" x14ac:dyDescent="0.25">
      <c r="A224"/>
      <c r="B224" t="s">
        <v>15</v>
      </c>
      <c r="C224" t="s">
        <v>15</v>
      </c>
      <c r="D224" t="s">
        <v>16</v>
      </c>
      <c r="E224" s="13">
        <v>122</v>
      </c>
      <c r="G224" t="s">
        <v>15</v>
      </c>
    </row>
    <row r="225" spans="1:7" x14ac:dyDescent="0.25">
      <c r="A225">
        <v>4018</v>
      </c>
      <c r="B225" t="s">
        <v>246</v>
      </c>
      <c r="C225" s="9">
        <v>13439120211</v>
      </c>
      <c r="D225" t="s">
        <v>247</v>
      </c>
      <c r="E225" s="13">
        <v>100</v>
      </c>
      <c r="F225">
        <v>3211</v>
      </c>
      <c r="G225" t="s">
        <v>248</v>
      </c>
    </row>
    <row r="226" spans="1:7" x14ac:dyDescent="0.25">
      <c r="A226"/>
      <c r="B226"/>
      <c r="C226"/>
      <c r="D226" t="s">
        <v>16</v>
      </c>
      <c r="E226" s="13">
        <v>100</v>
      </c>
      <c r="G226"/>
    </row>
    <row r="227" spans="1:7" x14ac:dyDescent="0.25">
      <c r="A227">
        <v>4022</v>
      </c>
      <c r="B227" t="s">
        <v>249</v>
      </c>
      <c r="C227" s="9">
        <v>47347658558</v>
      </c>
      <c r="D227" t="s">
        <v>250</v>
      </c>
      <c r="E227" s="13">
        <v>1783.25</v>
      </c>
      <c r="F227">
        <v>3232</v>
      </c>
      <c r="G227" t="s">
        <v>23</v>
      </c>
    </row>
    <row r="228" spans="1:7" x14ac:dyDescent="0.25">
      <c r="A228"/>
      <c r="B228"/>
      <c r="C228"/>
      <c r="D228" t="s">
        <v>16</v>
      </c>
      <c r="E228" s="13">
        <v>1783.25</v>
      </c>
      <c r="G228"/>
    </row>
    <row r="229" spans="1:7" x14ac:dyDescent="0.25">
      <c r="A229">
        <v>4023</v>
      </c>
      <c r="B229" t="s">
        <v>251</v>
      </c>
      <c r="C229" t="s">
        <v>252</v>
      </c>
      <c r="D229" t="s">
        <v>253</v>
      </c>
      <c r="E229" s="13">
        <v>89.73</v>
      </c>
      <c r="F229">
        <v>3232</v>
      </c>
      <c r="G229" t="s">
        <v>23</v>
      </c>
    </row>
    <row r="230" spans="1:7" x14ac:dyDescent="0.25">
      <c r="A230"/>
      <c r="B230" t="s">
        <v>15</v>
      </c>
      <c r="C230" t="s">
        <v>15</v>
      </c>
      <c r="D230" t="s">
        <v>16</v>
      </c>
      <c r="E230" s="13">
        <v>89.73</v>
      </c>
      <c r="G230" t="s">
        <v>15</v>
      </c>
    </row>
    <row r="231" spans="1:7" x14ac:dyDescent="0.25">
      <c r="A231">
        <v>4037</v>
      </c>
      <c r="B231" t="s">
        <v>254</v>
      </c>
      <c r="C231" t="s">
        <v>255</v>
      </c>
      <c r="D231" t="s">
        <v>120</v>
      </c>
      <c r="E231" s="13">
        <v>125</v>
      </c>
      <c r="F231">
        <v>3213</v>
      </c>
      <c r="G231" t="s">
        <v>228</v>
      </c>
    </row>
    <row r="232" spans="1:7" x14ac:dyDescent="0.25">
      <c r="A232">
        <v>4037</v>
      </c>
      <c r="B232" t="s">
        <v>254</v>
      </c>
      <c r="C232" t="s">
        <v>255</v>
      </c>
      <c r="D232" t="s">
        <v>120</v>
      </c>
      <c r="E232" s="13">
        <v>3063.77</v>
      </c>
      <c r="F232">
        <v>3232</v>
      </c>
      <c r="G232" t="s">
        <v>23</v>
      </c>
    </row>
    <row r="233" spans="1:7" x14ac:dyDescent="0.25">
      <c r="A233"/>
      <c r="B233" t="s">
        <v>15</v>
      </c>
      <c r="C233" t="s">
        <v>15</v>
      </c>
      <c r="D233" t="s">
        <v>16</v>
      </c>
      <c r="E233" s="13">
        <v>3188.77</v>
      </c>
      <c r="G233" t="s">
        <v>15</v>
      </c>
    </row>
    <row r="234" spans="1:7" x14ac:dyDescent="0.25">
      <c r="A234">
        <v>4047</v>
      </c>
      <c r="B234" t="s">
        <v>256</v>
      </c>
      <c r="C234" t="s">
        <v>257</v>
      </c>
      <c r="D234" t="s">
        <v>120</v>
      </c>
      <c r="E234" s="13">
        <v>1341.9</v>
      </c>
      <c r="F234">
        <v>3232</v>
      </c>
      <c r="G234" t="s">
        <v>23</v>
      </c>
    </row>
    <row r="235" spans="1:7" x14ac:dyDescent="0.25">
      <c r="A235"/>
      <c r="B235" t="s">
        <v>15</v>
      </c>
      <c r="C235" t="s">
        <v>15</v>
      </c>
      <c r="D235" t="s">
        <v>16</v>
      </c>
      <c r="E235" s="13">
        <v>1341.9</v>
      </c>
      <c r="G235" t="s">
        <v>15</v>
      </c>
    </row>
    <row r="236" spans="1:7" x14ac:dyDescent="0.25">
      <c r="A236">
        <v>4053</v>
      </c>
      <c r="B236" t="s">
        <v>258</v>
      </c>
      <c r="C236" t="s">
        <v>259</v>
      </c>
      <c r="D236" t="s">
        <v>13</v>
      </c>
      <c r="E236" s="13">
        <v>16762.5</v>
      </c>
      <c r="F236">
        <v>3239</v>
      </c>
      <c r="G236" t="s">
        <v>30</v>
      </c>
    </row>
    <row r="237" spans="1:7" x14ac:dyDescent="0.25">
      <c r="A237"/>
      <c r="B237" t="s">
        <v>15</v>
      </c>
      <c r="C237" t="s">
        <v>15</v>
      </c>
      <c r="D237" t="s">
        <v>16</v>
      </c>
      <c r="E237" s="13">
        <v>16762.5</v>
      </c>
      <c r="G237" t="s">
        <v>15</v>
      </c>
    </row>
    <row r="238" spans="1:7" x14ac:dyDescent="0.25">
      <c r="A238">
        <v>406</v>
      </c>
      <c r="B238" t="s">
        <v>260</v>
      </c>
      <c r="C238" t="s">
        <v>261</v>
      </c>
      <c r="D238" t="s">
        <v>114</v>
      </c>
      <c r="E238" s="13">
        <v>1986.76</v>
      </c>
      <c r="F238">
        <v>4221</v>
      </c>
      <c r="G238" t="s">
        <v>262</v>
      </c>
    </row>
    <row r="239" spans="1:7" x14ac:dyDescent="0.25">
      <c r="A239"/>
      <c r="B239" t="s">
        <v>15</v>
      </c>
      <c r="C239" t="s">
        <v>15</v>
      </c>
      <c r="D239" t="s">
        <v>16</v>
      </c>
      <c r="E239" s="13">
        <v>1986.76</v>
      </c>
      <c r="G239" t="s">
        <v>15</v>
      </c>
    </row>
    <row r="240" spans="1:7" x14ac:dyDescent="0.25">
      <c r="A240">
        <v>4068</v>
      </c>
      <c r="B240" t="s">
        <v>263</v>
      </c>
      <c r="C240" s="9">
        <v>95062951400</v>
      </c>
      <c r="D240" t="s">
        <v>264</v>
      </c>
      <c r="E240" s="13">
        <v>13.82</v>
      </c>
      <c r="F240">
        <v>3236</v>
      </c>
      <c r="G240" t="s">
        <v>40</v>
      </c>
    </row>
    <row r="241" spans="1:7" x14ac:dyDescent="0.25">
      <c r="A241"/>
      <c r="B241"/>
      <c r="C241"/>
      <c r="D241" t="s">
        <v>16</v>
      </c>
      <c r="E241" s="13">
        <v>13.82</v>
      </c>
      <c r="G241"/>
    </row>
    <row r="242" spans="1:7" x14ac:dyDescent="0.25">
      <c r="A242">
        <v>4100</v>
      </c>
      <c r="B242" t="s">
        <v>265</v>
      </c>
      <c r="C242" t="s">
        <v>266</v>
      </c>
      <c r="D242" t="s">
        <v>267</v>
      </c>
      <c r="E242" s="13">
        <v>875</v>
      </c>
      <c r="F242">
        <v>3239</v>
      </c>
      <c r="G242" t="s">
        <v>30</v>
      </c>
    </row>
    <row r="243" spans="1:7" x14ac:dyDescent="0.25">
      <c r="A243"/>
      <c r="B243" t="s">
        <v>15</v>
      </c>
      <c r="C243" t="s">
        <v>15</v>
      </c>
      <c r="D243" t="s">
        <v>16</v>
      </c>
      <c r="E243" s="13">
        <v>875</v>
      </c>
      <c r="G243" t="s">
        <v>15</v>
      </c>
    </row>
    <row r="244" spans="1:7" x14ac:dyDescent="0.25">
      <c r="A244">
        <v>4178</v>
      </c>
      <c r="B244" t="s">
        <v>268</v>
      </c>
      <c r="C244" t="s">
        <v>269</v>
      </c>
      <c r="D244" t="s">
        <v>13</v>
      </c>
      <c r="E244" s="13">
        <f>1076.14-1076.14+1086.71</f>
        <v>1086.71</v>
      </c>
      <c r="F244">
        <v>3234</v>
      </c>
      <c r="G244" t="s">
        <v>27</v>
      </c>
    </row>
    <row r="245" spans="1:7" x14ac:dyDescent="0.25">
      <c r="A245"/>
      <c r="B245" t="s">
        <v>15</v>
      </c>
      <c r="C245" t="s">
        <v>15</v>
      </c>
      <c r="D245" t="s">
        <v>16</v>
      </c>
      <c r="E245" s="13">
        <v>1086.71</v>
      </c>
      <c r="G245" t="s">
        <v>15</v>
      </c>
    </row>
    <row r="246" spans="1:7" x14ac:dyDescent="0.25">
      <c r="A246">
        <v>420</v>
      </c>
      <c r="B246" t="s">
        <v>270</v>
      </c>
      <c r="C246" t="s">
        <v>271</v>
      </c>
      <c r="D246" t="s">
        <v>13</v>
      </c>
      <c r="E246" s="13">
        <v>179.18</v>
      </c>
      <c r="F246">
        <v>3232</v>
      </c>
      <c r="G246" t="s">
        <v>23</v>
      </c>
    </row>
    <row r="247" spans="1:7" x14ac:dyDescent="0.25">
      <c r="A247"/>
      <c r="B247" t="s">
        <v>15</v>
      </c>
      <c r="C247" t="s">
        <v>15</v>
      </c>
      <c r="D247" t="s">
        <v>16</v>
      </c>
      <c r="E247" s="13">
        <v>179.18</v>
      </c>
      <c r="G247" t="s">
        <v>15</v>
      </c>
    </row>
    <row r="248" spans="1:7" x14ac:dyDescent="0.25">
      <c r="A248">
        <v>4272</v>
      </c>
      <c r="B248" t="s">
        <v>272</v>
      </c>
      <c r="C248" t="s">
        <v>273</v>
      </c>
      <c r="D248" t="s">
        <v>13</v>
      </c>
      <c r="E248" s="13">
        <v>2458.75</v>
      </c>
      <c r="F248">
        <v>3222</v>
      </c>
      <c r="G248" t="s">
        <v>20</v>
      </c>
    </row>
    <row r="249" spans="1:7" x14ac:dyDescent="0.25">
      <c r="A249"/>
      <c r="B249" t="s">
        <v>15</v>
      </c>
      <c r="C249" t="s">
        <v>15</v>
      </c>
      <c r="D249" t="s">
        <v>16</v>
      </c>
      <c r="E249" s="13">
        <v>2458.75</v>
      </c>
      <c r="G249" t="s">
        <v>15</v>
      </c>
    </row>
    <row r="250" spans="1:7" x14ac:dyDescent="0.25">
      <c r="A250">
        <v>4273</v>
      </c>
      <c r="B250" t="s">
        <v>274</v>
      </c>
      <c r="C250" t="s">
        <v>275</v>
      </c>
      <c r="D250" t="s">
        <v>276</v>
      </c>
      <c r="E250" s="13">
        <v>2400.7399999999998</v>
      </c>
      <c r="F250">
        <v>3232</v>
      </c>
      <c r="G250" t="s">
        <v>23</v>
      </c>
    </row>
    <row r="251" spans="1:7" x14ac:dyDescent="0.25">
      <c r="A251"/>
      <c r="B251" t="s">
        <v>15</v>
      </c>
      <c r="C251" t="s">
        <v>15</v>
      </c>
      <c r="D251" t="s">
        <v>16</v>
      </c>
      <c r="E251" s="13">
        <v>2400.7399999999998</v>
      </c>
      <c r="G251" t="s">
        <v>15</v>
      </c>
    </row>
    <row r="252" spans="1:7" x14ac:dyDescent="0.25">
      <c r="A252">
        <v>4296</v>
      </c>
      <c r="B252" t="s">
        <v>277</v>
      </c>
      <c r="C252" t="s">
        <v>278</v>
      </c>
      <c r="D252" t="s">
        <v>77</v>
      </c>
      <c r="E252" s="13">
        <v>115.25</v>
      </c>
      <c r="F252">
        <v>3232</v>
      </c>
      <c r="G252" t="s">
        <v>23</v>
      </c>
    </row>
    <row r="253" spans="1:7" x14ac:dyDescent="0.25">
      <c r="A253"/>
      <c r="B253" t="s">
        <v>15</v>
      </c>
      <c r="C253" t="s">
        <v>15</v>
      </c>
      <c r="D253" t="s">
        <v>16</v>
      </c>
      <c r="E253" s="13">
        <v>115.25</v>
      </c>
      <c r="G253" t="s">
        <v>15</v>
      </c>
    </row>
    <row r="254" spans="1:7" x14ac:dyDescent="0.25">
      <c r="A254">
        <v>4297</v>
      </c>
      <c r="B254" t="s">
        <v>279</v>
      </c>
      <c r="C254" t="s">
        <v>280</v>
      </c>
      <c r="D254" t="s">
        <v>281</v>
      </c>
      <c r="E254" s="13">
        <v>231.75</v>
      </c>
      <c r="F254">
        <v>3232</v>
      </c>
      <c r="G254" t="s">
        <v>23</v>
      </c>
    </row>
    <row r="255" spans="1:7" x14ac:dyDescent="0.25">
      <c r="A255"/>
      <c r="B255" t="s">
        <v>15</v>
      </c>
      <c r="C255" t="s">
        <v>15</v>
      </c>
      <c r="D255" t="s">
        <v>16</v>
      </c>
      <c r="E255" s="13">
        <v>231.75</v>
      </c>
      <c r="G255" t="s">
        <v>15</v>
      </c>
    </row>
    <row r="256" spans="1:7" x14ac:dyDescent="0.25">
      <c r="A256">
        <v>4307</v>
      </c>
      <c r="B256" t="s">
        <v>282</v>
      </c>
      <c r="C256" t="s">
        <v>283</v>
      </c>
      <c r="D256" t="s">
        <v>13</v>
      </c>
      <c r="E256" s="13">
        <v>45800</v>
      </c>
      <c r="F256">
        <v>4231</v>
      </c>
      <c r="G256" t="s">
        <v>212</v>
      </c>
    </row>
    <row r="257" spans="1:7" x14ac:dyDescent="0.25">
      <c r="A257"/>
      <c r="B257" t="s">
        <v>15</v>
      </c>
      <c r="C257" t="s">
        <v>15</v>
      </c>
      <c r="D257" t="s">
        <v>16</v>
      </c>
      <c r="E257" s="13">
        <v>45800</v>
      </c>
      <c r="G257" t="s">
        <v>15</v>
      </c>
    </row>
    <row r="258" spans="1:7" x14ac:dyDescent="0.25">
      <c r="A258">
        <v>4382</v>
      </c>
      <c r="B258" t="s">
        <v>284</v>
      </c>
      <c r="C258" t="s">
        <v>285</v>
      </c>
      <c r="D258" t="s">
        <v>286</v>
      </c>
      <c r="E258" s="13">
        <v>4900</v>
      </c>
      <c r="F258">
        <v>3239</v>
      </c>
      <c r="G258" t="s">
        <v>30</v>
      </c>
    </row>
    <row r="259" spans="1:7" x14ac:dyDescent="0.25">
      <c r="A259">
        <v>4382</v>
      </c>
      <c r="B259" t="s">
        <v>284</v>
      </c>
      <c r="C259" t="s">
        <v>285</v>
      </c>
      <c r="D259" t="s">
        <v>286</v>
      </c>
      <c r="E259" s="13">
        <v>11375</v>
      </c>
      <c r="F259">
        <v>4124</v>
      </c>
      <c r="G259" t="s">
        <v>31</v>
      </c>
    </row>
    <row r="260" spans="1:7" x14ac:dyDescent="0.25">
      <c r="A260"/>
      <c r="B260" t="s">
        <v>15</v>
      </c>
      <c r="C260" t="s">
        <v>15</v>
      </c>
      <c r="D260" t="s">
        <v>16</v>
      </c>
      <c r="E260" s="13">
        <v>16275</v>
      </c>
      <c r="G260" t="s">
        <v>15</v>
      </c>
    </row>
    <row r="261" spans="1:7" x14ac:dyDescent="0.25">
      <c r="A261">
        <v>4427</v>
      </c>
      <c r="B261" t="s">
        <v>287</v>
      </c>
      <c r="C261" t="s">
        <v>288</v>
      </c>
      <c r="D261" t="s">
        <v>13</v>
      </c>
      <c r="E261" s="13">
        <v>1500</v>
      </c>
      <c r="F261">
        <v>3239</v>
      </c>
      <c r="G261" t="s">
        <v>30</v>
      </c>
    </row>
    <row r="262" spans="1:7" x14ac:dyDescent="0.25">
      <c r="A262">
        <v>4427</v>
      </c>
      <c r="B262" t="s">
        <v>287</v>
      </c>
      <c r="C262" t="s">
        <v>288</v>
      </c>
      <c r="D262" t="s">
        <v>13</v>
      </c>
      <c r="E262" s="13">
        <v>2142.5</v>
      </c>
      <c r="F262">
        <v>4124</v>
      </c>
      <c r="G262" t="s">
        <v>31</v>
      </c>
    </row>
    <row r="263" spans="1:7" x14ac:dyDescent="0.25">
      <c r="A263"/>
      <c r="B263" t="s">
        <v>15</v>
      </c>
      <c r="C263" t="s">
        <v>15</v>
      </c>
      <c r="D263" t="s">
        <v>16</v>
      </c>
      <c r="E263" s="13">
        <v>3642.5</v>
      </c>
      <c r="G263" t="s">
        <v>15</v>
      </c>
    </row>
    <row r="264" spans="1:7" x14ac:dyDescent="0.25">
      <c r="A264">
        <v>4437</v>
      </c>
      <c r="B264" t="s">
        <v>289</v>
      </c>
      <c r="C264" t="s">
        <v>290</v>
      </c>
      <c r="D264" t="s">
        <v>13</v>
      </c>
      <c r="E264" s="13">
        <v>26.63</v>
      </c>
      <c r="F264">
        <v>3222</v>
      </c>
      <c r="G264" t="s">
        <v>20</v>
      </c>
    </row>
    <row r="265" spans="1:7" x14ac:dyDescent="0.25">
      <c r="A265"/>
      <c r="B265" t="s">
        <v>15</v>
      </c>
      <c r="C265" t="s">
        <v>15</v>
      </c>
      <c r="D265" t="s">
        <v>16</v>
      </c>
      <c r="E265" s="13">
        <v>26.63</v>
      </c>
      <c r="G265" t="s">
        <v>15</v>
      </c>
    </row>
    <row r="266" spans="1:7" x14ac:dyDescent="0.25">
      <c r="A266">
        <v>4468</v>
      </c>
      <c r="B266" t="s">
        <v>291</v>
      </c>
      <c r="C266" t="s">
        <v>292</v>
      </c>
      <c r="D266" t="s">
        <v>293</v>
      </c>
      <c r="E266" s="13">
        <v>3220.76</v>
      </c>
      <c r="F266">
        <v>3239</v>
      </c>
      <c r="G266" t="s">
        <v>30</v>
      </c>
    </row>
    <row r="267" spans="1:7" x14ac:dyDescent="0.25">
      <c r="A267"/>
      <c r="B267" t="s">
        <v>15</v>
      </c>
      <c r="C267" t="s">
        <v>15</v>
      </c>
      <c r="D267" t="s">
        <v>16</v>
      </c>
      <c r="E267" s="13">
        <v>3220.76</v>
      </c>
      <c r="G267" t="s">
        <v>15</v>
      </c>
    </row>
    <row r="268" spans="1:7" x14ac:dyDescent="0.25">
      <c r="A268">
        <v>4497</v>
      </c>
      <c r="B268" t="s">
        <v>294</v>
      </c>
      <c r="C268" t="s">
        <v>295</v>
      </c>
      <c r="D268" t="s">
        <v>13</v>
      </c>
      <c r="E268" s="13">
        <v>565.29999999999995</v>
      </c>
      <c r="F268">
        <v>3234</v>
      </c>
      <c r="G268" t="s">
        <v>27</v>
      </c>
    </row>
    <row r="269" spans="1:7" x14ac:dyDescent="0.25">
      <c r="A269"/>
      <c r="B269" t="s">
        <v>15</v>
      </c>
      <c r="C269" t="s">
        <v>15</v>
      </c>
      <c r="D269" t="s">
        <v>16</v>
      </c>
      <c r="E269" s="13">
        <v>565.29999999999995</v>
      </c>
      <c r="G269" t="s">
        <v>15</v>
      </c>
    </row>
    <row r="270" spans="1:7" x14ac:dyDescent="0.25">
      <c r="A270">
        <v>4525</v>
      </c>
      <c r="B270" t="s">
        <v>296</v>
      </c>
      <c r="C270" t="s">
        <v>297</v>
      </c>
      <c r="D270" t="s">
        <v>298</v>
      </c>
      <c r="E270" s="13">
        <v>158.19999999999999</v>
      </c>
      <c r="F270">
        <v>3211</v>
      </c>
      <c r="G270" t="s">
        <v>248</v>
      </c>
    </row>
    <row r="271" spans="1:7" x14ac:dyDescent="0.25">
      <c r="A271"/>
      <c r="B271" t="s">
        <v>15</v>
      </c>
      <c r="C271" t="s">
        <v>15</v>
      </c>
      <c r="D271" t="s">
        <v>16</v>
      </c>
      <c r="E271" s="13">
        <v>158.19999999999999</v>
      </c>
      <c r="G271" t="s">
        <v>15</v>
      </c>
    </row>
    <row r="272" spans="1:7" x14ac:dyDescent="0.25">
      <c r="A272">
        <v>4527</v>
      </c>
      <c r="B272" t="s">
        <v>299</v>
      </c>
      <c r="C272" t="s">
        <v>300</v>
      </c>
      <c r="D272" t="s">
        <v>301</v>
      </c>
      <c r="E272" s="13">
        <v>235.78</v>
      </c>
      <c r="F272">
        <v>3213</v>
      </c>
      <c r="G272" t="s">
        <v>228</v>
      </c>
    </row>
    <row r="273" spans="1:7" x14ac:dyDescent="0.25">
      <c r="A273"/>
      <c r="B273" t="s">
        <v>15</v>
      </c>
      <c r="C273" t="s">
        <v>15</v>
      </c>
      <c r="D273" t="s">
        <v>16</v>
      </c>
      <c r="E273" s="13">
        <v>235.78</v>
      </c>
      <c r="G273" t="s">
        <v>15</v>
      </c>
    </row>
    <row r="274" spans="1:7" ht="19.5" customHeight="1" x14ac:dyDescent="0.25">
      <c r="A274">
        <v>4532</v>
      </c>
      <c r="B274" t="s">
        <v>302</v>
      </c>
      <c r="C274" t="s">
        <v>303</v>
      </c>
      <c r="D274" t="s">
        <v>304</v>
      </c>
      <c r="E274" s="13">
        <v>403.31</v>
      </c>
      <c r="F274">
        <v>3225</v>
      </c>
      <c r="G274" t="s">
        <v>37</v>
      </c>
    </row>
    <row r="275" spans="1:7" x14ac:dyDescent="0.25">
      <c r="A275"/>
      <c r="B275" t="s">
        <v>15</v>
      </c>
      <c r="C275" t="s">
        <v>15</v>
      </c>
      <c r="D275" t="s">
        <v>16</v>
      </c>
      <c r="E275" s="13">
        <v>403.31</v>
      </c>
      <c r="G275" t="s">
        <v>15</v>
      </c>
    </row>
    <row r="276" spans="1:7" x14ac:dyDescent="0.25">
      <c r="A276">
        <v>4537</v>
      </c>
      <c r="B276" t="s">
        <v>305</v>
      </c>
      <c r="C276" t="s">
        <v>306</v>
      </c>
      <c r="D276" t="s">
        <v>307</v>
      </c>
      <c r="E276" s="13">
        <v>13493.75</v>
      </c>
      <c r="F276">
        <v>3239</v>
      </c>
      <c r="G276" t="s">
        <v>30</v>
      </c>
    </row>
    <row r="277" spans="1:7" x14ac:dyDescent="0.25">
      <c r="A277"/>
      <c r="B277" t="s">
        <v>15</v>
      </c>
      <c r="C277" t="s">
        <v>15</v>
      </c>
      <c r="D277" t="s">
        <v>16</v>
      </c>
      <c r="E277" s="13">
        <v>13493.75</v>
      </c>
      <c r="G277" t="s">
        <v>15</v>
      </c>
    </row>
    <row r="278" spans="1:7" x14ac:dyDescent="0.25">
      <c r="A278">
        <v>4554</v>
      </c>
      <c r="B278" t="s">
        <v>308</v>
      </c>
      <c r="C278" t="s">
        <v>309</v>
      </c>
      <c r="D278" t="s">
        <v>310</v>
      </c>
      <c r="E278" s="13">
        <v>425</v>
      </c>
      <c r="F278">
        <v>3227</v>
      </c>
      <c r="G278" t="s">
        <v>311</v>
      </c>
    </row>
    <row r="279" spans="1:7" x14ac:dyDescent="0.25">
      <c r="A279"/>
      <c r="B279" t="s">
        <v>15</v>
      </c>
      <c r="C279" t="s">
        <v>15</v>
      </c>
      <c r="D279" t="s">
        <v>16</v>
      </c>
      <c r="E279" s="13">
        <v>425</v>
      </c>
      <c r="G279" t="s">
        <v>15</v>
      </c>
    </row>
    <row r="280" spans="1:7" x14ac:dyDescent="0.25">
      <c r="A280">
        <v>4573</v>
      </c>
      <c r="B280" t="s">
        <v>312</v>
      </c>
      <c r="C280" t="s">
        <v>313</v>
      </c>
      <c r="D280" t="s">
        <v>34</v>
      </c>
      <c r="E280" s="13">
        <v>1875</v>
      </c>
      <c r="F280">
        <v>3239</v>
      </c>
      <c r="G280" t="s">
        <v>30</v>
      </c>
    </row>
    <row r="281" spans="1:7" x14ac:dyDescent="0.25">
      <c r="A281"/>
      <c r="B281" t="s">
        <v>15</v>
      </c>
      <c r="C281" t="s">
        <v>15</v>
      </c>
      <c r="D281" t="s">
        <v>16</v>
      </c>
      <c r="E281" s="13">
        <v>1875</v>
      </c>
      <c r="G281" t="s">
        <v>15</v>
      </c>
    </row>
    <row r="282" spans="1:7" x14ac:dyDescent="0.25">
      <c r="A282">
        <v>4591</v>
      </c>
      <c r="B282" t="s">
        <v>314</v>
      </c>
      <c r="C282" t="s">
        <v>315</v>
      </c>
      <c r="D282" t="s">
        <v>13</v>
      </c>
      <c r="E282" s="13">
        <v>23120</v>
      </c>
      <c r="F282">
        <v>3236</v>
      </c>
      <c r="G282" t="s">
        <v>40</v>
      </c>
    </row>
    <row r="283" spans="1:7" x14ac:dyDescent="0.25">
      <c r="A283"/>
      <c r="B283" t="s">
        <v>15</v>
      </c>
      <c r="C283" t="s">
        <v>15</v>
      </c>
      <c r="D283" t="s">
        <v>16</v>
      </c>
      <c r="E283" s="13">
        <v>23120</v>
      </c>
      <c r="G283" t="s">
        <v>15</v>
      </c>
    </row>
    <row r="284" spans="1:7" x14ac:dyDescent="0.25">
      <c r="A284">
        <v>4592</v>
      </c>
      <c r="B284" t="s">
        <v>316</v>
      </c>
      <c r="C284" t="s">
        <v>317</v>
      </c>
      <c r="D284" t="s">
        <v>26</v>
      </c>
      <c r="E284" s="13">
        <v>412.5</v>
      </c>
      <c r="F284">
        <v>3232</v>
      </c>
      <c r="G284" t="s">
        <v>23</v>
      </c>
    </row>
    <row r="285" spans="1:7" x14ac:dyDescent="0.25">
      <c r="A285"/>
      <c r="B285" t="s">
        <v>15</v>
      </c>
      <c r="C285" t="s">
        <v>15</v>
      </c>
      <c r="D285" t="s">
        <v>16</v>
      </c>
      <c r="E285" s="13">
        <v>412.5</v>
      </c>
      <c r="G285" t="s">
        <v>15</v>
      </c>
    </row>
    <row r="286" spans="1:7" x14ac:dyDescent="0.25">
      <c r="A286">
        <v>4603</v>
      </c>
      <c r="B286" t="s">
        <v>318</v>
      </c>
      <c r="C286" t="s">
        <v>319</v>
      </c>
      <c r="D286" t="s">
        <v>26</v>
      </c>
      <c r="E286" s="13">
        <v>1152.5</v>
      </c>
      <c r="F286">
        <v>3227</v>
      </c>
      <c r="G286" t="s">
        <v>311</v>
      </c>
    </row>
    <row r="287" spans="1:7" x14ac:dyDescent="0.25">
      <c r="A287"/>
      <c r="B287" t="s">
        <v>15</v>
      </c>
      <c r="C287" t="s">
        <v>15</v>
      </c>
      <c r="D287" t="s">
        <v>16</v>
      </c>
      <c r="E287" s="13">
        <v>1152.5</v>
      </c>
      <c r="G287" t="s">
        <v>15</v>
      </c>
    </row>
    <row r="288" spans="1:7" x14ac:dyDescent="0.25">
      <c r="A288">
        <v>4620</v>
      </c>
      <c r="B288" t="s">
        <v>320</v>
      </c>
      <c r="C288" t="s">
        <v>321</v>
      </c>
      <c r="D288" t="s">
        <v>13</v>
      </c>
      <c r="E288" s="13">
        <v>268.92</v>
      </c>
      <c r="F288">
        <v>3223</v>
      </c>
      <c r="G288" t="s">
        <v>62</v>
      </c>
    </row>
    <row r="289" spans="1:7" x14ac:dyDescent="0.25">
      <c r="A289">
        <v>4620</v>
      </c>
      <c r="B289" t="s">
        <v>320</v>
      </c>
      <c r="C289" t="s">
        <v>321</v>
      </c>
      <c r="D289" t="s">
        <v>13</v>
      </c>
      <c r="E289" s="13">
        <v>248.85</v>
      </c>
      <c r="F289">
        <v>3234</v>
      </c>
      <c r="G289" t="s">
        <v>27</v>
      </c>
    </row>
    <row r="290" spans="1:7" x14ac:dyDescent="0.25">
      <c r="A290">
        <v>4620</v>
      </c>
      <c r="B290" t="s">
        <v>320</v>
      </c>
      <c r="C290" t="s">
        <v>321</v>
      </c>
      <c r="D290" t="s">
        <v>13</v>
      </c>
      <c r="E290" s="13">
        <v>4273.6899999999996</v>
      </c>
      <c r="F290">
        <v>3235</v>
      </c>
      <c r="G290" t="s">
        <v>94</v>
      </c>
    </row>
    <row r="291" spans="1:7" x14ac:dyDescent="0.25">
      <c r="A291">
        <v>4620</v>
      </c>
      <c r="B291" t="s">
        <v>320</v>
      </c>
      <c r="C291" t="s">
        <v>321</v>
      </c>
      <c r="D291" t="s">
        <v>13</v>
      </c>
      <c r="E291" s="13">
        <v>111.11</v>
      </c>
      <c r="F291">
        <v>3239</v>
      </c>
      <c r="G291" t="s">
        <v>30</v>
      </c>
    </row>
    <row r="292" spans="1:7" x14ac:dyDescent="0.25">
      <c r="A292"/>
      <c r="B292" t="s">
        <v>15</v>
      </c>
      <c r="C292" t="s">
        <v>15</v>
      </c>
      <c r="D292" t="s">
        <v>16</v>
      </c>
      <c r="E292" s="13">
        <v>4902.57</v>
      </c>
      <c r="G292" t="s">
        <v>15</v>
      </c>
    </row>
    <row r="293" spans="1:7" x14ac:dyDescent="0.25">
      <c r="A293">
        <v>463</v>
      </c>
      <c r="B293" t="s">
        <v>322</v>
      </c>
      <c r="C293" t="s">
        <v>323</v>
      </c>
      <c r="D293" t="s">
        <v>13</v>
      </c>
      <c r="E293" s="13">
        <v>41.5</v>
      </c>
      <c r="F293">
        <v>3221</v>
      </c>
      <c r="G293" t="s">
        <v>19</v>
      </c>
    </row>
    <row r="294" spans="1:7" x14ac:dyDescent="0.25">
      <c r="A294">
        <v>463</v>
      </c>
      <c r="B294" t="s">
        <v>322</v>
      </c>
      <c r="C294" t="s">
        <v>323</v>
      </c>
      <c r="D294" t="s">
        <v>13</v>
      </c>
      <c r="E294" s="13">
        <v>812.5</v>
      </c>
      <c r="F294">
        <v>3235</v>
      </c>
      <c r="G294" t="s">
        <v>94</v>
      </c>
    </row>
    <row r="295" spans="1:7" x14ac:dyDescent="0.25">
      <c r="A295"/>
      <c r="B295" t="s">
        <v>15</v>
      </c>
      <c r="C295" t="s">
        <v>15</v>
      </c>
      <c r="D295" t="s">
        <v>16</v>
      </c>
      <c r="E295" s="13">
        <v>854</v>
      </c>
      <c r="G295" t="s">
        <v>15</v>
      </c>
    </row>
    <row r="296" spans="1:7" x14ac:dyDescent="0.25">
      <c r="A296">
        <v>4697</v>
      </c>
      <c r="B296" t="s">
        <v>324</v>
      </c>
      <c r="C296" t="s">
        <v>325</v>
      </c>
      <c r="D296" t="s">
        <v>326</v>
      </c>
      <c r="E296" s="13">
        <v>9000</v>
      </c>
      <c r="F296">
        <v>3239</v>
      </c>
      <c r="G296" t="s">
        <v>30</v>
      </c>
    </row>
    <row r="297" spans="1:7" x14ac:dyDescent="0.25">
      <c r="A297"/>
      <c r="B297" t="s">
        <v>15</v>
      </c>
      <c r="C297" t="s">
        <v>15</v>
      </c>
      <c r="D297" t="s">
        <v>16</v>
      </c>
      <c r="E297" s="13">
        <v>9000</v>
      </c>
      <c r="G297" t="s">
        <v>15</v>
      </c>
    </row>
    <row r="298" spans="1:7" x14ac:dyDescent="0.25">
      <c r="A298">
        <v>4712</v>
      </c>
      <c r="B298" t="s">
        <v>327</v>
      </c>
      <c r="C298" t="s">
        <v>328</v>
      </c>
      <c r="D298" t="s">
        <v>329</v>
      </c>
      <c r="E298" s="13">
        <v>504</v>
      </c>
      <c r="F298">
        <v>3211</v>
      </c>
      <c r="G298" t="s">
        <v>248</v>
      </c>
    </row>
    <row r="299" spans="1:7" x14ac:dyDescent="0.25">
      <c r="A299"/>
      <c r="B299" t="s">
        <v>15</v>
      </c>
      <c r="C299" t="s">
        <v>15</v>
      </c>
      <c r="D299" t="s">
        <v>16</v>
      </c>
      <c r="E299" s="13">
        <v>504</v>
      </c>
      <c r="G299" t="s">
        <v>15</v>
      </c>
    </row>
    <row r="300" spans="1:7" x14ac:dyDescent="0.25">
      <c r="A300">
        <v>4728</v>
      </c>
      <c r="B300" t="s">
        <v>330</v>
      </c>
      <c r="C300" t="s">
        <v>331</v>
      </c>
      <c r="D300" t="s">
        <v>13</v>
      </c>
      <c r="E300" s="13">
        <v>37390</v>
      </c>
      <c r="F300">
        <v>3239</v>
      </c>
      <c r="G300" t="s">
        <v>30</v>
      </c>
    </row>
    <row r="301" spans="1:7" x14ac:dyDescent="0.25">
      <c r="A301">
        <v>4728</v>
      </c>
      <c r="B301" t="s">
        <v>330</v>
      </c>
      <c r="C301" t="s">
        <v>331</v>
      </c>
      <c r="D301" t="s">
        <v>13</v>
      </c>
      <c r="E301" s="13">
        <v>47500</v>
      </c>
      <c r="F301">
        <v>4124</v>
      </c>
      <c r="G301" t="s">
        <v>31</v>
      </c>
    </row>
    <row r="302" spans="1:7" x14ac:dyDescent="0.25">
      <c r="A302"/>
      <c r="B302" t="s">
        <v>15</v>
      </c>
      <c r="C302" t="s">
        <v>15</v>
      </c>
      <c r="D302" t="s">
        <v>16</v>
      </c>
      <c r="E302" s="13">
        <v>84890</v>
      </c>
      <c r="G302" t="s">
        <v>15</v>
      </c>
    </row>
    <row r="303" spans="1:7" x14ac:dyDescent="0.25">
      <c r="A303">
        <v>4799</v>
      </c>
      <c r="B303" t="s">
        <v>332</v>
      </c>
      <c r="C303" t="s">
        <v>333</v>
      </c>
      <c r="D303" t="s">
        <v>88</v>
      </c>
      <c r="E303" s="13">
        <v>61.06</v>
      </c>
      <c r="F303">
        <v>3231</v>
      </c>
      <c r="G303" t="s">
        <v>14</v>
      </c>
    </row>
    <row r="304" spans="1:7" x14ac:dyDescent="0.25">
      <c r="A304"/>
      <c r="B304" t="s">
        <v>15</v>
      </c>
      <c r="C304" t="s">
        <v>15</v>
      </c>
      <c r="D304" t="s">
        <v>16</v>
      </c>
      <c r="E304" s="13">
        <v>61.06</v>
      </c>
      <c r="G304" t="s">
        <v>15</v>
      </c>
    </row>
    <row r="305" spans="1:7" x14ac:dyDescent="0.25">
      <c r="A305">
        <v>4801</v>
      </c>
      <c r="B305" t="s">
        <v>334</v>
      </c>
      <c r="C305" t="s">
        <v>335</v>
      </c>
      <c r="D305" t="s">
        <v>13</v>
      </c>
      <c r="E305" s="13">
        <v>6174.5</v>
      </c>
      <c r="F305">
        <v>3232</v>
      </c>
      <c r="G305" t="s">
        <v>23</v>
      </c>
    </row>
    <row r="306" spans="1:7" x14ac:dyDescent="0.25">
      <c r="A306">
        <v>4801</v>
      </c>
      <c r="B306" t="s">
        <v>334</v>
      </c>
      <c r="C306" t="s">
        <v>335</v>
      </c>
      <c r="D306" t="s">
        <v>13</v>
      </c>
      <c r="E306" s="13">
        <v>87843.75</v>
      </c>
      <c r="F306">
        <v>3239</v>
      </c>
      <c r="G306" t="s">
        <v>30</v>
      </c>
    </row>
    <row r="307" spans="1:7" x14ac:dyDescent="0.25">
      <c r="A307"/>
      <c r="B307" t="s">
        <v>15</v>
      </c>
      <c r="C307" t="s">
        <v>15</v>
      </c>
      <c r="D307" t="s">
        <v>16</v>
      </c>
      <c r="E307" s="13">
        <v>94018.25</v>
      </c>
      <c r="G307" t="s">
        <v>15</v>
      </c>
    </row>
    <row r="308" spans="1:7" x14ac:dyDescent="0.25">
      <c r="A308">
        <v>4830</v>
      </c>
      <c r="B308" t="s">
        <v>336</v>
      </c>
      <c r="C308" t="s">
        <v>337</v>
      </c>
      <c r="D308" t="s">
        <v>338</v>
      </c>
      <c r="E308" s="13">
        <v>31962.5</v>
      </c>
      <c r="F308">
        <v>3239</v>
      </c>
      <c r="G308" t="s">
        <v>30</v>
      </c>
    </row>
    <row r="309" spans="1:7" x14ac:dyDescent="0.25">
      <c r="A309"/>
      <c r="B309"/>
      <c r="C309" t="s">
        <v>337</v>
      </c>
      <c r="D309" t="s">
        <v>338</v>
      </c>
      <c r="E309" s="13">
        <v>1500</v>
      </c>
      <c r="F309">
        <v>27212</v>
      </c>
      <c r="G309" t="s">
        <v>339</v>
      </c>
    </row>
    <row r="310" spans="1:7" x14ac:dyDescent="0.25">
      <c r="A310"/>
      <c r="B310"/>
      <c r="C310" t="s">
        <v>15</v>
      </c>
      <c r="D310" t="s">
        <v>16</v>
      </c>
      <c r="E310" s="13">
        <v>33462.5</v>
      </c>
      <c r="G310" t="s">
        <v>15</v>
      </c>
    </row>
    <row r="311" spans="1:7" x14ac:dyDescent="0.25">
      <c r="A311">
        <v>4858</v>
      </c>
      <c r="B311" t="s">
        <v>340</v>
      </c>
      <c r="C311" t="s">
        <v>341</v>
      </c>
      <c r="D311" t="s">
        <v>342</v>
      </c>
      <c r="E311" s="13">
        <v>81723.399999999994</v>
      </c>
      <c r="F311">
        <v>3239</v>
      </c>
      <c r="G311" t="s">
        <v>30</v>
      </c>
    </row>
    <row r="312" spans="1:7" x14ac:dyDescent="0.25">
      <c r="A312"/>
      <c r="B312"/>
      <c r="C312" t="s">
        <v>341</v>
      </c>
      <c r="D312" t="s">
        <v>342</v>
      </c>
      <c r="E312" s="13">
        <v>3000</v>
      </c>
      <c r="F312">
        <v>27212</v>
      </c>
      <c r="G312" t="s">
        <v>339</v>
      </c>
    </row>
    <row r="313" spans="1:7" x14ac:dyDescent="0.25">
      <c r="A313"/>
      <c r="B313"/>
      <c r="C313" t="s">
        <v>15</v>
      </c>
      <c r="D313" t="s">
        <v>16</v>
      </c>
      <c r="E313" s="13">
        <v>84723.4</v>
      </c>
      <c r="G313" t="s">
        <v>15</v>
      </c>
    </row>
    <row r="314" spans="1:7" x14ac:dyDescent="0.25">
      <c r="A314">
        <v>4869</v>
      </c>
      <c r="B314" t="s">
        <v>343</v>
      </c>
      <c r="C314" t="s">
        <v>344</v>
      </c>
      <c r="D314" t="s">
        <v>13</v>
      </c>
      <c r="E314" s="13">
        <v>4312.7</v>
      </c>
      <c r="F314">
        <v>3239</v>
      </c>
      <c r="G314" t="s">
        <v>30</v>
      </c>
    </row>
    <row r="315" spans="1:7" x14ac:dyDescent="0.25">
      <c r="A315"/>
      <c r="B315" t="s">
        <v>15</v>
      </c>
      <c r="C315" t="s">
        <v>15</v>
      </c>
      <c r="D315" t="s">
        <v>16</v>
      </c>
      <c r="E315" s="13">
        <v>4312.7</v>
      </c>
      <c r="G315" t="s">
        <v>15</v>
      </c>
    </row>
    <row r="316" spans="1:7" x14ac:dyDescent="0.25">
      <c r="A316">
        <v>4883</v>
      </c>
      <c r="B316" t="s">
        <v>345</v>
      </c>
      <c r="C316" t="s">
        <v>346</v>
      </c>
      <c r="D316" t="s">
        <v>13</v>
      </c>
      <c r="E316" s="13">
        <v>52719</v>
      </c>
      <c r="F316">
        <v>4231</v>
      </c>
      <c r="G316" t="s">
        <v>212</v>
      </c>
    </row>
    <row r="317" spans="1:7" x14ac:dyDescent="0.25">
      <c r="A317"/>
      <c r="B317" t="s">
        <v>15</v>
      </c>
      <c r="C317" t="s">
        <v>15</v>
      </c>
      <c r="D317" t="s">
        <v>16</v>
      </c>
      <c r="E317" s="13">
        <v>52719</v>
      </c>
      <c r="G317" t="s">
        <v>15</v>
      </c>
    </row>
    <row r="318" spans="1:7" x14ac:dyDescent="0.25">
      <c r="A318">
        <v>4907</v>
      </c>
      <c r="B318" t="s">
        <v>347</v>
      </c>
      <c r="C318" s="9">
        <v>89198704747</v>
      </c>
      <c r="D318" t="s">
        <v>348</v>
      </c>
      <c r="E318" s="13">
        <v>891.94</v>
      </c>
      <c r="F318">
        <v>3222</v>
      </c>
      <c r="G318" t="s">
        <v>20</v>
      </c>
    </row>
    <row r="319" spans="1:7" x14ac:dyDescent="0.25">
      <c r="A319"/>
      <c r="B319"/>
      <c r="C319"/>
      <c r="D319" t="s">
        <v>16</v>
      </c>
      <c r="E319" s="13">
        <v>891.94</v>
      </c>
      <c r="G319"/>
    </row>
    <row r="320" spans="1:7" x14ac:dyDescent="0.25">
      <c r="A320">
        <v>4939</v>
      </c>
      <c r="B320" t="s">
        <v>349</v>
      </c>
      <c r="C320" t="s">
        <v>350</v>
      </c>
      <c r="D320" t="s">
        <v>219</v>
      </c>
      <c r="E320" s="13">
        <v>3847.19</v>
      </c>
      <c r="F320">
        <v>3223</v>
      </c>
      <c r="G320" t="s">
        <v>62</v>
      </c>
    </row>
    <row r="321" spans="1:7" x14ac:dyDescent="0.25">
      <c r="A321"/>
      <c r="B321" t="s">
        <v>15</v>
      </c>
      <c r="C321" t="s">
        <v>15</v>
      </c>
      <c r="D321" t="s">
        <v>16</v>
      </c>
      <c r="E321" s="13">
        <v>3847.19</v>
      </c>
      <c r="G321" t="s">
        <v>15</v>
      </c>
    </row>
    <row r="322" spans="1:7" x14ac:dyDescent="0.25">
      <c r="A322">
        <v>4952</v>
      </c>
      <c r="B322" t="s">
        <v>351</v>
      </c>
      <c r="C322" t="s">
        <v>352</v>
      </c>
      <c r="D322" t="s">
        <v>72</v>
      </c>
      <c r="E322" s="13">
        <v>587.52</v>
      </c>
      <c r="F322">
        <v>3239</v>
      </c>
      <c r="G322" t="s">
        <v>30</v>
      </c>
    </row>
    <row r="323" spans="1:7" x14ac:dyDescent="0.25">
      <c r="A323"/>
      <c r="B323" t="s">
        <v>15</v>
      </c>
      <c r="C323" t="s">
        <v>15</v>
      </c>
      <c r="D323" t="s">
        <v>16</v>
      </c>
      <c r="E323" s="13">
        <v>587.52</v>
      </c>
      <c r="G323" t="s">
        <v>15</v>
      </c>
    </row>
    <row r="324" spans="1:7" x14ac:dyDescent="0.25">
      <c r="A324">
        <v>4979</v>
      </c>
      <c r="B324" t="s">
        <v>353</v>
      </c>
      <c r="C324" t="s">
        <v>354</v>
      </c>
      <c r="D324" t="s">
        <v>355</v>
      </c>
      <c r="E324" s="13">
        <v>162.5</v>
      </c>
      <c r="F324">
        <v>3232</v>
      </c>
      <c r="G324" t="s">
        <v>23</v>
      </c>
    </row>
    <row r="325" spans="1:7" x14ac:dyDescent="0.25">
      <c r="A325">
        <v>4979</v>
      </c>
      <c r="B325" t="s">
        <v>353</v>
      </c>
      <c r="C325" t="s">
        <v>354</v>
      </c>
      <c r="D325" t="s">
        <v>355</v>
      </c>
      <c r="E325" s="13">
        <v>226.25</v>
      </c>
      <c r="F325">
        <v>3234</v>
      </c>
      <c r="G325" t="s">
        <v>27</v>
      </c>
    </row>
    <row r="326" spans="1:7" x14ac:dyDescent="0.25">
      <c r="A326"/>
      <c r="B326" t="s">
        <v>15</v>
      </c>
      <c r="C326" t="s">
        <v>15</v>
      </c>
      <c r="D326" t="s">
        <v>16</v>
      </c>
      <c r="E326" s="13">
        <v>388.75</v>
      </c>
      <c r="G326" t="s">
        <v>15</v>
      </c>
    </row>
    <row r="327" spans="1:7" x14ac:dyDescent="0.25">
      <c r="A327">
        <v>4980</v>
      </c>
      <c r="B327" t="s">
        <v>356</v>
      </c>
      <c r="C327" t="s">
        <v>357</v>
      </c>
      <c r="D327" t="s">
        <v>358</v>
      </c>
      <c r="E327" s="13">
        <v>15437.5</v>
      </c>
      <c r="F327">
        <v>3239</v>
      </c>
      <c r="G327" t="s">
        <v>30</v>
      </c>
    </row>
    <row r="328" spans="1:7" x14ac:dyDescent="0.25">
      <c r="A328"/>
      <c r="B328" t="s">
        <v>15</v>
      </c>
      <c r="C328" t="s">
        <v>15</v>
      </c>
      <c r="D328" t="s">
        <v>16</v>
      </c>
      <c r="E328" s="13">
        <v>15437.5</v>
      </c>
      <c r="G328" t="s">
        <v>15</v>
      </c>
    </row>
    <row r="329" spans="1:7" x14ac:dyDescent="0.25">
      <c r="A329">
        <v>4987</v>
      </c>
      <c r="B329" t="s">
        <v>359</v>
      </c>
      <c r="C329" t="s">
        <v>360</v>
      </c>
      <c r="D329" t="s">
        <v>209</v>
      </c>
      <c r="E329" s="13">
        <v>157.33000000000001</v>
      </c>
      <c r="F329">
        <v>3232</v>
      </c>
      <c r="G329" t="s">
        <v>23</v>
      </c>
    </row>
    <row r="330" spans="1:7" x14ac:dyDescent="0.25">
      <c r="A330"/>
      <c r="B330" t="s">
        <v>15</v>
      </c>
      <c r="C330" t="s">
        <v>15</v>
      </c>
      <c r="D330" t="s">
        <v>16</v>
      </c>
      <c r="E330" s="13">
        <v>157.33000000000001</v>
      </c>
      <c r="G330" t="s">
        <v>15</v>
      </c>
    </row>
    <row r="331" spans="1:7" x14ac:dyDescent="0.25">
      <c r="A331">
        <v>50</v>
      </c>
      <c r="B331" t="s">
        <v>361</v>
      </c>
      <c r="C331" t="s">
        <v>362</v>
      </c>
      <c r="D331" t="s">
        <v>13</v>
      </c>
      <c r="E331" s="13">
        <v>1308.8599999999999</v>
      </c>
      <c r="F331">
        <v>3237</v>
      </c>
      <c r="G331" t="s">
        <v>141</v>
      </c>
    </row>
    <row r="332" spans="1:7" x14ac:dyDescent="0.25">
      <c r="A332"/>
      <c r="B332" t="s">
        <v>15</v>
      </c>
      <c r="C332" t="s">
        <v>15</v>
      </c>
      <c r="D332" t="s">
        <v>16</v>
      </c>
      <c r="E332" s="13">
        <v>1308.8599999999999</v>
      </c>
      <c r="G332" t="s">
        <v>15</v>
      </c>
    </row>
    <row r="333" spans="1:7" x14ac:dyDescent="0.25">
      <c r="A333">
        <v>5004</v>
      </c>
      <c r="B333" t="s">
        <v>363</v>
      </c>
      <c r="C333" t="s">
        <v>364</v>
      </c>
      <c r="D333" t="s">
        <v>88</v>
      </c>
      <c r="E333" s="13">
        <v>111808.37</v>
      </c>
      <c r="F333">
        <v>3239</v>
      </c>
      <c r="G333" t="s">
        <v>30</v>
      </c>
    </row>
    <row r="334" spans="1:7" x14ac:dyDescent="0.25">
      <c r="A334"/>
      <c r="B334" t="s">
        <v>15</v>
      </c>
      <c r="C334" t="s">
        <v>15</v>
      </c>
      <c r="D334" t="s">
        <v>16</v>
      </c>
      <c r="E334" s="13">
        <v>111808.37</v>
      </c>
      <c r="G334" t="s">
        <v>15</v>
      </c>
    </row>
    <row r="335" spans="1:7" x14ac:dyDescent="0.25">
      <c r="A335">
        <v>5056</v>
      </c>
      <c r="B335" t="s">
        <v>365</v>
      </c>
      <c r="C335" t="s">
        <v>366</v>
      </c>
      <c r="D335" t="s">
        <v>26</v>
      </c>
      <c r="E335" s="13">
        <v>30341.88</v>
      </c>
      <c r="F335">
        <v>3239</v>
      </c>
      <c r="G335" t="s">
        <v>30</v>
      </c>
    </row>
    <row r="336" spans="1:7" x14ac:dyDescent="0.25">
      <c r="A336"/>
      <c r="B336" t="s">
        <v>15</v>
      </c>
      <c r="C336" t="s">
        <v>15</v>
      </c>
      <c r="D336" t="s">
        <v>16</v>
      </c>
      <c r="E336" s="13">
        <v>30341.88</v>
      </c>
      <c r="G336" t="s">
        <v>15</v>
      </c>
    </row>
    <row r="337" spans="1:7" x14ac:dyDescent="0.25">
      <c r="A337">
        <v>507</v>
      </c>
      <c r="B337" t="s">
        <v>367</v>
      </c>
      <c r="C337" s="9">
        <v>93712633315</v>
      </c>
      <c r="D337" t="s">
        <v>13</v>
      </c>
      <c r="E337" s="13">
        <v>442.18</v>
      </c>
      <c r="F337">
        <v>3211</v>
      </c>
      <c r="G337" t="s">
        <v>248</v>
      </c>
    </row>
    <row r="338" spans="1:7" x14ac:dyDescent="0.25">
      <c r="A338"/>
      <c r="B338"/>
      <c r="C338"/>
      <c r="D338" t="s">
        <v>16</v>
      </c>
      <c r="E338" s="13">
        <v>442.18</v>
      </c>
      <c r="G338"/>
    </row>
    <row r="339" spans="1:7" x14ac:dyDescent="0.25">
      <c r="A339">
        <v>515</v>
      </c>
      <c r="B339" t="s">
        <v>368</v>
      </c>
      <c r="C339" t="s">
        <v>369</v>
      </c>
      <c r="D339" t="s">
        <v>13</v>
      </c>
      <c r="E339" s="13">
        <v>0.14000000000000001</v>
      </c>
      <c r="F339">
        <v>3225</v>
      </c>
      <c r="G339" t="s">
        <v>37</v>
      </c>
    </row>
    <row r="340" spans="1:7" x14ac:dyDescent="0.25">
      <c r="A340">
        <v>515</v>
      </c>
      <c r="B340" t="s">
        <v>368</v>
      </c>
      <c r="C340" t="s">
        <v>369</v>
      </c>
      <c r="D340" t="s">
        <v>13</v>
      </c>
      <c r="E340" s="13">
        <v>678.29</v>
      </c>
      <c r="F340">
        <v>3231</v>
      </c>
      <c r="G340" t="s">
        <v>14</v>
      </c>
    </row>
    <row r="341" spans="1:7" x14ac:dyDescent="0.25">
      <c r="A341"/>
      <c r="B341" t="s">
        <v>15</v>
      </c>
      <c r="C341" t="s">
        <v>15</v>
      </c>
      <c r="D341" t="s">
        <v>16</v>
      </c>
      <c r="E341" s="13">
        <v>678.43</v>
      </c>
      <c r="G341" t="s">
        <v>15</v>
      </c>
    </row>
    <row r="342" spans="1:7" x14ac:dyDescent="0.25">
      <c r="A342">
        <v>5151</v>
      </c>
      <c r="B342" t="s">
        <v>370</v>
      </c>
      <c r="C342" t="s">
        <v>371</v>
      </c>
      <c r="D342" t="s">
        <v>26</v>
      </c>
      <c r="E342" s="13">
        <v>339.77</v>
      </c>
      <c r="F342">
        <v>3239</v>
      </c>
      <c r="G342" t="s">
        <v>30</v>
      </c>
    </row>
    <row r="343" spans="1:7" x14ac:dyDescent="0.25">
      <c r="A343"/>
      <c r="B343" t="s">
        <v>15</v>
      </c>
      <c r="C343" t="s">
        <v>15</v>
      </c>
      <c r="D343" t="s">
        <v>16</v>
      </c>
      <c r="E343" s="13">
        <v>339.77</v>
      </c>
      <c r="G343" t="s">
        <v>15</v>
      </c>
    </row>
    <row r="344" spans="1:7" x14ac:dyDescent="0.25">
      <c r="A344">
        <v>5160</v>
      </c>
      <c r="B344" t="s">
        <v>372</v>
      </c>
      <c r="C344" t="s">
        <v>373</v>
      </c>
      <c r="D344" t="s">
        <v>88</v>
      </c>
      <c r="E344" s="13">
        <v>238.92</v>
      </c>
      <c r="F344">
        <v>3224</v>
      </c>
      <c r="G344" t="s">
        <v>63</v>
      </c>
    </row>
    <row r="345" spans="1:7" x14ac:dyDescent="0.25">
      <c r="A345"/>
      <c r="B345" t="s">
        <v>15</v>
      </c>
      <c r="C345" t="s">
        <v>15</v>
      </c>
      <c r="D345" t="s">
        <v>16</v>
      </c>
      <c r="E345" s="13">
        <v>238.92</v>
      </c>
      <c r="G345" t="s">
        <v>15</v>
      </c>
    </row>
    <row r="346" spans="1:7" x14ac:dyDescent="0.25">
      <c r="A346">
        <v>517</v>
      </c>
      <c r="B346" t="s">
        <v>374</v>
      </c>
      <c r="C346" t="s">
        <v>375</v>
      </c>
      <c r="D346" t="s">
        <v>77</v>
      </c>
      <c r="E346" s="13">
        <v>40.520000000000003</v>
      </c>
      <c r="F346">
        <v>3234</v>
      </c>
      <c r="G346" t="s">
        <v>27</v>
      </c>
    </row>
    <row r="347" spans="1:7" x14ac:dyDescent="0.25">
      <c r="A347"/>
      <c r="B347" t="s">
        <v>15</v>
      </c>
      <c r="C347" t="s">
        <v>15</v>
      </c>
      <c r="D347" t="s">
        <v>16</v>
      </c>
      <c r="E347" s="13">
        <v>40.520000000000003</v>
      </c>
      <c r="G347" t="s">
        <v>15</v>
      </c>
    </row>
    <row r="348" spans="1:7" x14ac:dyDescent="0.25">
      <c r="A348">
        <v>5193</v>
      </c>
      <c r="B348" t="s">
        <v>376</v>
      </c>
      <c r="C348" t="s">
        <v>377</v>
      </c>
      <c r="D348" t="s">
        <v>93</v>
      </c>
      <c r="E348" s="13">
        <v>14500</v>
      </c>
      <c r="F348">
        <v>3239</v>
      </c>
      <c r="G348" t="s">
        <v>30</v>
      </c>
    </row>
    <row r="349" spans="1:7" x14ac:dyDescent="0.25">
      <c r="A349"/>
      <c r="B349" t="s">
        <v>15</v>
      </c>
      <c r="C349" t="s">
        <v>15</v>
      </c>
      <c r="D349" t="s">
        <v>16</v>
      </c>
      <c r="E349" s="13">
        <v>14500</v>
      </c>
      <c r="G349" t="s">
        <v>15</v>
      </c>
    </row>
    <row r="350" spans="1:7" x14ac:dyDescent="0.25">
      <c r="A350">
        <v>5201</v>
      </c>
      <c r="B350" t="s">
        <v>378</v>
      </c>
      <c r="C350" t="s">
        <v>379</v>
      </c>
      <c r="D350" t="s">
        <v>380</v>
      </c>
      <c r="E350" s="13">
        <v>64823.25</v>
      </c>
      <c r="F350">
        <v>3239</v>
      </c>
      <c r="G350" t="s">
        <v>30</v>
      </c>
    </row>
    <row r="351" spans="1:7" x14ac:dyDescent="0.25">
      <c r="A351"/>
      <c r="B351" t="s">
        <v>15</v>
      </c>
      <c r="C351" t="s">
        <v>15</v>
      </c>
      <c r="D351" t="s">
        <v>16</v>
      </c>
      <c r="E351" s="13">
        <v>64823.25</v>
      </c>
      <c r="G351" t="s">
        <v>15</v>
      </c>
    </row>
    <row r="352" spans="1:7" ht="18" customHeight="1" x14ac:dyDescent="0.25">
      <c r="A352">
        <v>5212</v>
      </c>
      <c r="B352" t="s">
        <v>381</v>
      </c>
      <c r="C352" t="s">
        <v>382</v>
      </c>
      <c r="D352" t="s">
        <v>13</v>
      </c>
      <c r="E352" s="13">
        <v>460.52</v>
      </c>
      <c r="F352">
        <v>3223</v>
      </c>
      <c r="G352" t="s">
        <v>62</v>
      </c>
    </row>
    <row r="353" spans="1:7" x14ac:dyDescent="0.25">
      <c r="A353"/>
      <c r="B353" t="s">
        <v>15</v>
      </c>
      <c r="C353" t="s">
        <v>15</v>
      </c>
      <c r="D353" t="s">
        <v>16</v>
      </c>
      <c r="E353" s="13">
        <v>460.52</v>
      </c>
      <c r="G353" t="s">
        <v>15</v>
      </c>
    </row>
    <row r="354" spans="1:7" x14ac:dyDescent="0.25">
      <c r="A354">
        <v>5326</v>
      </c>
      <c r="B354" t="s">
        <v>383</v>
      </c>
      <c r="C354" t="s">
        <v>384</v>
      </c>
      <c r="D354" t="s">
        <v>385</v>
      </c>
      <c r="E354" s="13">
        <v>2375</v>
      </c>
      <c r="F354">
        <v>3239</v>
      </c>
      <c r="G354" t="s">
        <v>30</v>
      </c>
    </row>
    <row r="355" spans="1:7" x14ac:dyDescent="0.25">
      <c r="A355"/>
      <c r="B355" t="s">
        <v>15</v>
      </c>
      <c r="C355" t="s">
        <v>15</v>
      </c>
      <c r="D355" t="s">
        <v>16</v>
      </c>
      <c r="E355" s="13">
        <v>2375</v>
      </c>
      <c r="G355" t="s">
        <v>15</v>
      </c>
    </row>
    <row r="356" spans="1:7" x14ac:dyDescent="0.25">
      <c r="A356">
        <v>5397</v>
      </c>
      <c r="B356" t="s">
        <v>386</v>
      </c>
      <c r="C356" t="s">
        <v>387</v>
      </c>
      <c r="D356" t="s">
        <v>13</v>
      </c>
      <c r="E356" s="13">
        <v>163297.5</v>
      </c>
      <c r="F356">
        <v>4124</v>
      </c>
      <c r="G356" t="s">
        <v>31</v>
      </c>
    </row>
    <row r="357" spans="1:7" ht="19.5" customHeight="1" x14ac:dyDescent="0.25">
      <c r="A357"/>
      <c r="B357" t="s">
        <v>15</v>
      </c>
      <c r="C357" t="s">
        <v>15</v>
      </c>
      <c r="D357" t="s">
        <v>16</v>
      </c>
      <c r="E357" s="13">
        <v>163297.5</v>
      </c>
      <c r="G357" t="s">
        <v>15</v>
      </c>
    </row>
    <row r="358" spans="1:7" x14ac:dyDescent="0.25">
      <c r="A358">
        <v>54</v>
      </c>
      <c r="B358" t="s">
        <v>388</v>
      </c>
      <c r="C358" t="s">
        <v>389</v>
      </c>
      <c r="D358" t="s">
        <v>120</v>
      </c>
      <c r="E358" s="13">
        <v>87.76</v>
      </c>
      <c r="F358">
        <v>3234</v>
      </c>
      <c r="G358" t="s">
        <v>27</v>
      </c>
    </row>
    <row r="359" spans="1:7" x14ac:dyDescent="0.25">
      <c r="A359"/>
      <c r="B359" t="s">
        <v>15</v>
      </c>
      <c r="C359" t="s">
        <v>15</v>
      </c>
      <c r="D359" t="s">
        <v>16</v>
      </c>
      <c r="E359" s="13">
        <v>87.76</v>
      </c>
      <c r="G359" t="s">
        <v>15</v>
      </c>
    </row>
    <row r="360" spans="1:7" x14ac:dyDescent="0.25">
      <c r="A360">
        <v>5418</v>
      </c>
      <c r="B360" t="s">
        <v>390</v>
      </c>
      <c r="C360" t="s">
        <v>391</v>
      </c>
      <c r="D360" t="s">
        <v>13</v>
      </c>
      <c r="E360" s="13">
        <v>4643.1000000000004</v>
      </c>
      <c r="F360">
        <v>3293</v>
      </c>
      <c r="G360" t="s">
        <v>392</v>
      </c>
    </row>
    <row r="361" spans="1:7" x14ac:dyDescent="0.25">
      <c r="A361"/>
      <c r="B361" t="s">
        <v>15</v>
      </c>
      <c r="C361" t="s">
        <v>15</v>
      </c>
      <c r="D361" t="s">
        <v>16</v>
      </c>
      <c r="E361" s="13">
        <v>4643.1000000000004</v>
      </c>
      <c r="G361" t="s">
        <v>15</v>
      </c>
    </row>
    <row r="362" spans="1:7" x14ac:dyDescent="0.25">
      <c r="A362">
        <v>5420</v>
      </c>
      <c r="B362" t="s">
        <v>393</v>
      </c>
      <c r="C362" t="s">
        <v>394</v>
      </c>
      <c r="D362" t="s">
        <v>13</v>
      </c>
      <c r="E362" s="13">
        <v>4375.72</v>
      </c>
      <c r="F362">
        <v>3227</v>
      </c>
      <c r="G362" t="s">
        <v>311</v>
      </c>
    </row>
    <row r="363" spans="1:7" x14ac:dyDescent="0.25">
      <c r="A363">
        <v>5420</v>
      </c>
      <c r="B363" t="s">
        <v>393</v>
      </c>
      <c r="C363" t="s">
        <v>394</v>
      </c>
      <c r="D363" t="s">
        <v>13</v>
      </c>
      <c r="E363" s="13">
        <v>250</v>
      </c>
      <c r="F363">
        <v>3232</v>
      </c>
      <c r="G363" t="s">
        <v>23</v>
      </c>
    </row>
    <row r="364" spans="1:7" x14ac:dyDescent="0.25">
      <c r="A364"/>
      <c r="B364" t="s">
        <v>15</v>
      </c>
      <c r="C364" t="s">
        <v>15</v>
      </c>
      <c r="D364" t="s">
        <v>16</v>
      </c>
      <c r="E364" s="13">
        <v>4625.72</v>
      </c>
      <c r="G364" t="s">
        <v>15</v>
      </c>
    </row>
    <row r="365" spans="1:7" x14ac:dyDescent="0.25">
      <c r="A365">
        <v>5431</v>
      </c>
      <c r="B365" t="s">
        <v>395</v>
      </c>
      <c r="C365" t="s">
        <v>396</v>
      </c>
      <c r="D365" t="s">
        <v>209</v>
      </c>
      <c r="E365" s="13">
        <v>52.1</v>
      </c>
      <c r="F365">
        <v>3234</v>
      </c>
      <c r="G365" t="s">
        <v>27</v>
      </c>
    </row>
    <row r="366" spans="1:7" x14ac:dyDescent="0.25">
      <c r="A366"/>
      <c r="B366" t="s">
        <v>15</v>
      </c>
      <c r="C366" t="s">
        <v>15</v>
      </c>
      <c r="D366" t="s">
        <v>16</v>
      </c>
      <c r="E366" s="13">
        <v>52.1</v>
      </c>
      <c r="G366" t="s">
        <v>15</v>
      </c>
    </row>
    <row r="367" spans="1:7" x14ac:dyDescent="0.25">
      <c r="A367">
        <v>5432</v>
      </c>
      <c r="B367" t="s">
        <v>397</v>
      </c>
      <c r="C367" t="s">
        <v>398</v>
      </c>
      <c r="D367" t="s">
        <v>13</v>
      </c>
      <c r="E367" s="13">
        <v>15.1</v>
      </c>
      <c r="F367">
        <v>3221</v>
      </c>
      <c r="G367" t="s">
        <v>19</v>
      </c>
    </row>
    <row r="368" spans="1:7" x14ac:dyDescent="0.25">
      <c r="A368">
        <v>5432</v>
      </c>
      <c r="B368" t="s">
        <v>397</v>
      </c>
      <c r="C368" t="s">
        <v>398</v>
      </c>
      <c r="D368" t="s">
        <v>13</v>
      </c>
      <c r="E368" s="13">
        <v>326.14999999999998</v>
      </c>
      <c r="F368">
        <v>3234</v>
      </c>
      <c r="G368" t="s">
        <v>27</v>
      </c>
    </row>
    <row r="369" spans="1:7" ht="16.5" customHeight="1" x14ac:dyDescent="0.25">
      <c r="A369"/>
      <c r="B369" t="s">
        <v>15</v>
      </c>
      <c r="C369" t="s">
        <v>15</v>
      </c>
      <c r="D369" t="s">
        <v>16</v>
      </c>
      <c r="E369" s="13">
        <v>341.25</v>
      </c>
      <c r="G369" t="s">
        <v>15</v>
      </c>
    </row>
    <row r="370" spans="1:7" ht="16.5" customHeight="1" x14ac:dyDescent="0.25">
      <c r="A370">
        <v>5438</v>
      </c>
      <c r="B370" t="s">
        <v>399</v>
      </c>
      <c r="C370" t="s">
        <v>400</v>
      </c>
      <c r="D370" t="s">
        <v>401</v>
      </c>
      <c r="E370" s="13">
        <v>3625</v>
      </c>
      <c r="F370">
        <v>3239</v>
      </c>
      <c r="G370" t="s">
        <v>30</v>
      </c>
    </row>
    <row r="371" spans="1:7" x14ac:dyDescent="0.25">
      <c r="A371"/>
      <c r="B371" t="s">
        <v>15</v>
      </c>
      <c r="C371" t="s">
        <v>15</v>
      </c>
      <c r="D371" t="s">
        <v>16</v>
      </c>
      <c r="E371" s="13">
        <v>3625</v>
      </c>
      <c r="G371" t="s">
        <v>15</v>
      </c>
    </row>
    <row r="372" spans="1:7" x14ac:dyDescent="0.25">
      <c r="A372">
        <v>5448</v>
      </c>
      <c r="B372" t="s">
        <v>402</v>
      </c>
      <c r="C372" t="s">
        <v>403</v>
      </c>
      <c r="D372" t="s">
        <v>209</v>
      </c>
      <c r="E372" s="13">
        <v>233.6</v>
      </c>
      <c r="F372">
        <v>3211</v>
      </c>
      <c r="G372" t="s">
        <v>248</v>
      </c>
    </row>
    <row r="373" spans="1:7" x14ac:dyDescent="0.25">
      <c r="A373"/>
      <c r="B373" t="s">
        <v>15</v>
      </c>
      <c r="C373" t="s">
        <v>15</v>
      </c>
      <c r="D373" t="s">
        <v>16</v>
      </c>
      <c r="E373" s="13">
        <v>233.6</v>
      </c>
      <c r="G373" t="s">
        <v>15</v>
      </c>
    </row>
    <row r="374" spans="1:7" x14ac:dyDescent="0.25">
      <c r="A374">
        <v>5477</v>
      </c>
      <c r="B374" t="s">
        <v>404</v>
      </c>
      <c r="C374" t="s">
        <v>405</v>
      </c>
      <c r="D374" t="s">
        <v>26</v>
      </c>
      <c r="E374" s="13">
        <v>500</v>
      </c>
      <c r="F374">
        <v>3232</v>
      </c>
      <c r="G374" t="s">
        <v>23</v>
      </c>
    </row>
    <row r="375" spans="1:7" x14ac:dyDescent="0.25">
      <c r="A375"/>
      <c r="B375" t="s">
        <v>15</v>
      </c>
      <c r="C375" t="s">
        <v>15</v>
      </c>
      <c r="D375" t="s">
        <v>16</v>
      </c>
      <c r="E375" s="13">
        <v>500</v>
      </c>
      <c r="G375" t="s">
        <v>15</v>
      </c>
    </row>
    <row r="376" spans="1:7" x14ac:dyDescent="0.25">
      <c r="A376">
        <v>5591</v>
      </c>
      <c r="B376" t="s">
        <v>406</v>
      </c>
      <c r="C376" t="s">
        <v>407</v>
      </c>
      <c r="D376" t="s">
        <v>13</v>
      </c>
      <c r="E376" s="13">
        <v>12190.94</v>
      </c>
      <c r="F376">
        <v>3239</v>
      </c>
      <c r="G376" t="s">
        <v>30</v>
      </c>
    </row>
    <row r="377" spans="1:7" x14ac:dyDescent="0.25">
      <c r="A377"/>
      <c r="B377" t="s">
        <v>15</v>
      </c>
      <c r="C377" t="s">
        <v>15</v>
      </c>
      <c r="D377" t="s">
        <v>16</v>
      </c>
      <c r="E377" s="13">
        <v>12190.94</v>
      </c>
      <c r="G377" t="s">
        <v>15</v>
      </c>
    </row>
    <row r="378" spans="1:7" x14ac:dyDescent="0.25">
      <c r="A378">
        <v>57</v>
      </c>
      <c r="B378" t="s">
        <v>408</v>
      </c>
      <c r="C378" t="s">
        <v>409</v>
      </c>
      <c r="D378" t="s">
        <v>108</v>
      </c>
      <c r="E378" s="13">
        <v>39.46</v>
      </c>
      <c r="F378">
        <v>3234</v>
      </c>
      <c r="G378" t="s">
        <v>27</v>
      </c>
    </row>
    <row r="379" spans="1:7" x14ac:dyDescent="0.25">
      <c r="A379"/>
      <c r="B379" t="s">
        <v>15</v>
      </c>
      <c r="C379" t="s">
        <v>15</v>
      </c>
      <c r="D379" t="s">
        <v>16</v>
      </c>
      <c r="E379" s="13">
        <v>39.46</v>
      </c>
      <c r="G379" t="s">
        <v>15</v>
      </c>
    </row>
    <row r="380" spans="1:7" ht="16.5" customHeight="1" x14ac:dyDescent="0.25">
      <c r="A380">
        <v>579</v>
      </c>
      <c r="B380" t="s">
        <v>410</v>
      </c>
      <c r="C380" t="s">
        <v>411</v>
      </c>
      <c r="D380" t="s">
        <v>13</v>
      </c>
      <c r="E380" s="13">
        <v>1250</v>
      </c>
      <c r="F380">
        <v>3239</v>
      </c>
      <c r="G380" t="s">
        <v>30</v>
      </c>
    </row>
    <row r="381" spans="1:7" x14ac:dyDescent="0.25">
      <c r="A381"/>
      <c r="B381" t="s">
        <v>15</v>
      </c>
      <c r="C381" t="s">
        <v>15</v>
      </c>
      <c r="D381" t="s">
        <v>16</v>
      </c>
      <c r="E381" s="13">
        <v>1250</v>
      </c>
      <c r="G381" t="s">
        <v>15</v>
      </c>
    </row>
    <row r="382" spans="1:7" x14ac:dyDescent="0.25">
      <c r="A382">
        <v>58</v>
      </c>
      <c r="B382" t="s">
        <v>412</v>
      </c>
      <c r="C382" t="s">
        <v>413</v>
      </c>
      <c r="D382" t="s">
        <v>34</v>
      </c>
      <c r="E382" s="13">
        <v>18.73</v>
      </c>
      <c r="F382">
        <v>3234</v>
      </c>
      <c r="G382" t="s">
        <v>27</v>
      </c>
    </row>
    <row r="383" spans="1:7" x14ac:dyDescent="0.25">
      <c r="A383"/>
      <c r="B383" t="s">
        <v>15</v>
      </c>
      <c r="C383" t="s">
        <v>15</v>
      </c>
      <c r="D383" t="s">
        <v>16</v>
      </c>
      <c r="E383" s="13">
        <v>18.73</v>
      </c>
      <c r="G383" t="s">
        <v>15</v>
      </c>
    </row>
    <row r="384" spans="1:7" x14ac:dyDescent="0.25">
      <c r="A384">
        <v>60</v>
      </c>
      <c r="B384" t="s">
        <v>414</v>
      </c>
      <c r="C384" t="s">
        <v>415</v>
      </c>
      <c r="D384" t="s">
        <v>13</v>
      </c>
      <c r="E384" s="13">
        <v>1162.81</v>
      </c>
      <c r="F384">
        <v>3234</v>
      </c>
      <c r="G384" t="s">
        <v>27</v>
      </c>
    </row>
    <row r="385" spans="1:7" x14ac:dyDescent="0.25">
      <c r="A385"/>
      <c r="B385" t="s">
        <v>15</v>
      </c>
      <c r="C385" t="s">
        <v>15</v>
      </c>
      <c r="D385" t="s">
        <v>16</v>
      </c>
      <c r="E385" s="13">
        <v>1162.81</v>
      </c>
      <c r="G385" t="s">
        <v>15</v>
      </c>
    </row>
    <row r="386" spans="1:7" x14ac:dyDescent="0.25">
      <c r="A386">
        <v>6010</v>
      </c>
      <c r="B386" t="s">
        <v>416</v>
      </c>
      <c r="C386" t="s">
        <v>417</v>
      </c>
      <c r="D386" t="s">
        <v>418</v>
      </c>
      <c r="E386" s="13">
        <v>2005.2</v>
      </c>
      <c r="F386">
        <v>3232</v>
      </c>
      <c r="G386" t="s">
        <v>23</v>
      </c>
    </row>
    <row r="387" spans="1:7" x14ac:dyDescent="0.25">
      <c r="A387"/>
      <c r="B387" t="s">
        <v>15</v>
      </c>
      <c r="C387" t="s">
        <v>15</v>
      </c>
      <c r="D387" t="s">
        <v>16</v>
      </c>
      <c r="E387" s="13">
        <v>2005.2</v>
      </c>
      <c r="G387" t="s">
        <v>15</v>
      </c>
    </row>
    <row r="388" spans="1:7" x14ac:dyDescent="0.25">
      <c r="A388">
        <v>602</v>
      </c>
      <c r="B388" t="s">
        <v>419</v>
      </c>
      <c r="C388" t="s">
        <v>420</v>
      </c>
      <c r="D388" t="s">
        <v>13</v>
      </c>
      <c r="E388" s="13">
        <v>431.96</v>
      </c>
      <c r="F388">
        <v>3234</v>
      </c>
      <c r="G388" t="s">
        <v>27</v>
      </c>
    </row>
    <row r="389" spans="1:7" x14ac:dyDescent="0.25">
      <c r="A389"/>
      <c r="B389" t="s">
        <v>15</v>
      </c>
      <c r="C389" t="s">
        <v>15</v>
      </c>
      <c r="D389" t="s">
        <v>16</v>
      </c>
      <c r="E389" s="13">
        <v>431.96</v>
      </c>
      <c r="G389" t="s">
        <v>15</v>
      </c>
    </row>
    <row r="390" spans="1:7" x14ac:dyDescent="0.25">
      <c r="A390">
        <v>6028</v>
      </c>
      <c r="B390" t="s">
        <v>421</v>
      </c>
      <c r="C390" t="s">
        <v>422</v>
      </c>
      <c r="D390" t="s">
        <v>13</v>
      </c>
      <c r="E390" s="13">
        <v>875</v>
      </c>
      <c r="F390">
        <v>3238</v>
      </c>
      <c r="G390" t="s">
        <v>45</v>
      </c>
    </row>
    <row r="391" spans="1:7" x14ac:dyDescent="0.25">
      <c r="A391"/>
      <c r="B391" t="s">
        <v>15</v>
      </c>
      <c r="C391" t="s">
        <v>15</v>
      </c>
      <c r="D391" t="s">
        <v>16</v>
      </c>
      <c r="E391" s="13">
        <v>875</v>
      </c>
      <c r="G391" t="s">
        <v>15</v>
      </c>
    </row>
    <row r="392" spans="1:7" x14ac:dyDescent="0.25">
      <c r="A392">
        <v>6032</v>
      </c>
      <c r="B392" t="s">
        <v>423</v>
      </c>
      <c r="C392" t="s">
        <v>424</v>
      </c>
      <c r="D392" t="s">
        <v>425</v>
      </c>
      <c r="E392" s="13">
        <v>6990</v>
      </c>
      <c r="F392">
        <v>3239</v>
      </c>
      <c r="G392" t="s">
        <v>30</v>
      </c>
    </row>
    <row r="393" spans="1:7" x14ac:dyDescent="0.25">
      <c r="A393"/>
      <c r="B393" t="s">
        <v>15</v>
      </c>
      <c r="C393" t="s">
        <v>15</v>
      </c>
      <c r="D393" t="s">
        <v>16</v>
      </c>
      <c r="E393" s="13">
        <v>6990</v>
      </c>
      <c r="G393" t="s">
        <v>15</v>
      </c>
    </row>
    <row r="394" spans="1:7" x14ac:dyDescent="0.25">
      <c r="A394">
        <v>6057</v>
      </c>
      <c r="B394" t="s">
        <v>426</v>
      </c>
      <c r="C394" t="s">
        <v>427</v>
      </c>
      <c r="D394" t="s">
        <v>13</v>
      </c>
      <c r="E394" s="13">
        <v>150</v>
      </c>
      <c r="F394">
        <v>3213</v>
      </c>
      <c r="G394" t="s">
        <v>228</v>
      </c>
    </row>
    <row r="395" spans="1:7" x14ac:dyDescent="0.25">
      <c r="A395"/>
      <c r="B395" t="s">
        <v>15</v>
      </c>
      <c r="C395" t="s">
        <v>15</v>
      </c>
      <c r="D395" t="s">
        <v>16</v>
      </c>
      <c r="E395" s="13">
        <v>150</v>
      </c>
      <c r="G395" t="s">
        <v>15</v>
      </c>
    </row>
    <row r="396" spans="1:7" x14ac:dyDescent="0.25">
      <c r="A396">
        <v>6059</v>
      </c>
      <c r="B396" t="s">
        <v>428</v>
      </c>
      <c r="C396" t="s">
        <v>429</v>
      </c>
      <c r="D396" t="s">
        <v>430</v>
      </c>
      <c r="E396" s="13">
        <v>592.96</v>
      </c>
      <c r="F396">
        <v>3222</v>
      </c>
      <c r="G396" t="s">
        <v>20</v>
      </c>
    </row>
    <row r="397" spans="1:7" x14ac:dyDescent="0.25">
      <c r="A397">
        <v>6059</v>
      </c>
      <c r="B397" t="s">
        <v>428</v>
      </c>
      <c r="C397" t="s">
        <v>429</v>
      </c>
      <c r="D397" t="s">
        <v>430</v>
      </c>
      <c r="E397" s="13">
        <v>80.33</v>
      </c>
      <c r="F397">
        <v>3225</v>
      </c>
      <c r="G397" t="s">
        <v>37</v>
      </c>
    </row>
    <row r="398" spans="1:7" x14ac:dyDescent="0.25">
      <c r="A398"/>
      <c r="B398" t="s">
        <v>15</v>
      </c>
      <c r="C398" t="s">
        <v>15</v>
      </c>
      <c r="D398" t="s">
        <v>16</v>
      </c>
      <c r="E398" s="13">
        <v>673.29</v>
      </c>
      <c r="G398" t="s">
        <v>15</v>
      </c>
    </row>
    <row r="399" spans="1:7" x14ac:dyDescent="0.25">
      <c r="A399">
        <v>6080</v>
      </c>
      <c r="B399" t="s">
        <v>431</v>
      </c>
      <c r="C399" s="9">
        <v>51644974425</v>
      </c>
      <c r="D399" t="s">
        <v>77</v>
      </c>
      <c r="E399" s="13">
        <v>2108.19</v>
      </c>
      <c r="F399">
        <v>3221</v>
      </c>
      <c r="G399" t="s">
        <v>19</v>
      </c>
    </row>
    <row r="400" spans="1:7" x14ac:dyDescent="0.25">
      <c r="A400"/>
      <c r="B400"/>
      <c r="C400"/>
      <c r="D400" t="s">
        <v>16</v>
      </c>
      <c r="E400" s="13">
        <v>2108.19</v>
      </c>
      <c r="G400"/>
    </row>
    <row r="401" spans="1:7" x14ac:dyDescent="0.25">
      <c r="A401">
        <v>6111</v>
      </c>
      <c r="B401" t="s">
        <v>432</v>
      </c>
      <c r="C401" t="s">
        <v>433</v>
      </c>
      <c r="D401" t="s">
        <v>13</v>
      </c>
      <c r="E401" s="13">
        <v>1492.93</v>
      </c>
      <c r="F401">
        <v>3227</v>
      </c>
      <c r="G401" t="s">
        <v>311</v>
      </c>
    </row>
    <row r="402" spans="1:7" x14ac:dyDescent="0.25">
      <c r="A402"/>
      <c r="B402" t="s">
        <v>15</v>
      </c>
      <c r="C402" t="s">
        <v>15</v>
      </c>
      <c r="D402" t="s">
        <v>16</v>
      </c>
      <c r="E402" s="13">
        <v>1492.93</v>
      </c>
      <c r="G402" t="s">
        <v>15</v>
      </c>
    </row>
    <row r="403" spans="1:7" x14ac:dyDescent="0.25">
      <c r="A403">
        <v>6116</v>
      </c>
      <c r="B403" t="s">
        <v>434</v>
      </c>
      <c r="C403" t="s">
        <v>435</v>
      </c>
      <c r="D403" t="s">
        <v>13</v>
      </c>
      <c r="E403" s="13">
        <v>1180.75</v>
      </c>
      <c r="F403">
        <v>3239</v>
      </c>
      <c r="G403" t="s">
        <v>30</v>
      </c>
    </row>
    <row r="404" spans="1:7" x14ac:dyDescent="0.25">
      <c r="A404"/>
      <c r="B404" t="s">
        <v>15</v>
      </c>
      <c r="C404" t="s">
        <v>15</v>
      </c>
      <c r="D404" t="s">
        <v>16</v>
      </c>
      <c r="E404" s="13">
        <v>1180.75</v>
      </c>
      <c r="G404" t="s">
        <v>15</v>
      </c>
    </row>
    <row r="405" spans="1:7" x14ac:dyDescent="0.25">
      <c r="A405">
        <v>6120</v>
      </c>
      <c r="B405" t="s">
        <v>436</v>
      </c>
      <c r="C405" t="s">
        <v>437</v>
      </c>
      <c r="D405" t="s">
        <v>13</v>
      </c>
      <c r="E405" s="13">
        <v>540</v>
      </c>
      <c r="F405">
        <v>3222</v>
      </c>
      <c r="G405" t="s">
        <v>20</v>
      </c>
    </row>
    <row r="406" spans="1:7" x14ac:dyDescent="0.25">
      <c r="A406"/>
      <c r="B406" t="s">
        <v>15</v>
      </c>
      <c r="C406" t="s">
        <v>15</v>
      </c>
      <c r="D406" t="s">
        <v>16</v>
      </c>
      <c r="E406" s="13">
        <v>540</v>
      </c>
      <c r="G406" t="s">
        <v>15</v>
      </c>
    </row>
    <row r="407" spans="1:7" x14ac:dyDescent="0.25">
      <c r="A407">
        <v>619</v>
      </c>
      <c r="B407" t="s">
        <v>438</v>
      </c>
      <c r="C407" t="s">
        <v>439</v>
      </c>
      <c r="D407" t="s">
        <v>440</v>
      </c>
      <c r="E407" s="13">
        <v>1875</v>
      </c>
      <c r="F407">
        <v>3235</v>
      </c>
      <c r="G407" s="10" t="s">
        <v>94</v>
      </c>
    </row>
    <row r="408" spans="1:7" x14ac:dyDescent="0.25">
      <c r="A408"/>
      <c r="B408"/>
      <c r="C408" t="s">
        <v>439</v>
      </c>
      <c r="D408" t="s">
        <v>440</v>
      </c>
      <c r="E408" s="13">
        <v>71755.5</v>
      </c>
      <c r="F408">
        <v>3239</v>
      </c>
      <c r="G408" t="s">
        <v>30</v>
      </c>
    </row>
    <row r="409" spans="1:7" x14ac:dyDescent="0.25">
      <c r="A409"/>
      <c r="B409" t="s">
        <v>15</v>
      </c>
      <c r="C409" t="s">
        <v>15</v>
      </c>
      <c r="D409" t="s">
        <v>16</v>
      </c>
      <c r="E409" s="13">
        <v>73630.5</v>
      </c>
      <c r="G409" t="s">
        <v>15</v>
      </c>
    </row>
    <row r="410" spans="1:7" x14ac:dyDescent="0.25">
      <c r="A410">
        <v>6277</v>
      </c>
      <c r="B410" t="s">
        <v>441</v>
      </c>
      <c r="C410" t="s">
        <v>442</v>
      </c>
      <c r="D410" t="s">
        <v>443</v>
      </c>
      <c r="E410" s="13">
        <v>43185.21</v>
      </c>
      <c r="F410">
        <v>3239</v>
      </c>
      <c r="G410" t="s">
        <v>30</v>
      </c>
    </row>
    <row r="411" spans="1:7" x14ac:dyDescent="0.25">
      <c r="A411"/>
      <c r="B411" t="s">
        <v>15</v>
      </c>
      <c r="C411" t="s">
        <v>15</v>
      </c>
      <c r="D411" t="s">
        <v>16</v>
      </c>
      <c r="E411" s="13">
        <v>43185.21</v>
      </c>
      <c r="G411" t="s">
        <v>15</v>
      </c>
    </row>
    <row r="412" spans="1:7" x14ac:dyDescent="0.25">
      <c r="A412">
        <v>6294</v>
      </c>
      <c r="B412" t="s">
        <v>444</v>
      </c>
      <c r="C412" t="s">
        <v>445</v>
      </c>
      <c r="D412" t="s">
        <v>446</v>
      </c>
      <c r="E412" s="13">
        <v>393.75</v>
      </c>
      <c r="F412">
        <v>3239</v>
      </c>
      <c r="G412" t="s">
        <v>30</v>
      </c>
    </row>
    <row r="413" spans="1:7" x14ac:dyDescent="0.25">
      <c r="A413"/>
      <c r="B413" t="s">
        <v>15</v>
      </c>
      <c r="C413" t="s">
        <v>15</v>
      </c>
      <c r="D413" t="s">
        <v>16</v>
      </c>
      <c r="E413" s="13">
        <v>393.75</v>
      </c>
      <c r="G413" t="s">
        <v>15</v>
      </c>
    </row>
    <row r="414" spans="1:7" x14ac:dyDescent="0.25">
      <c r="A414">
        <v>6316</v>
      </c>
      <c r="B414" t="s">
        <v>447</v>
      </c>
      <c r="C414" t="s">
        <v>448</v>
      </c>
      <c r="D414" t="s">
        <v>13</v>
      </c>
      <c r="E414" s="13">
        <v>1301.22</v>
      </c>
      <c r="F414">
        <v>3222</v>
      </c>
      <c r="G414" t="s">
        <v>20</v>
      </c>
    </row>
    <row r="415" spans="1:7" x14ac:dyDescent="0.25">
      <c r="A415"/>
      <c r="B415" t="s">
        <v>15</v>
      </c>
      <c r="C415" t="s">
        <v>15</v>
      </c>
      <c r="D415" t="s">
        <v>16</v>
      </c>
      <c r="E415" s="13">
        <v>1301.22</v>
      </c>
      <c r="G415" t="s">
        <v>15</v>
      </c>
    </row>
    <row r="416" spans="1:7" x14ac:dyDescent="0.25">
      <c r="A416">
        <v>6326</v>
      </c>
      <c r="B416" t="s">
        <v>449</v>
      </c>
      <c r="C416" t="s">
        <v>450</v>
      </c>
      <c r="D416" t="s">
        <v>13</v>
      </c>
      <c r="E416" s="13">
        <v>18525</v>
      </c>
      <c r="F416">
        <v>4124</v>
      </c>
      <c r="G416" t="s">
        <v>31</v>
      </c>
    </row>
    <row r="417" spans="1:7" x14ac:dyDescent="0.25">
      <c r="A417"/>
      <c r="B417" t="s">
        <v>15</v>
      </c>
      <c r="C417" t="s">
        <v>15</v>
      </c>
      <c r="D417" t="s">
        <v>16</v>
      </c>
      <c r="E417" s="13">
        <v>18525</v>
      </c>
      <c r="G417" t="s">
        <v>15</v>
      </c>
    </row>
    <row r="418" spans="1:7" x14ac:dyDescent="0.25">
      <c r="A418">
        <v>6350</v>
      </c>
      <c r="B418" t="s">
        <v>451</v>
      </c>
      <c r="C418" t="s">
        <v>452</v>
      </c>
      <c r="D418" t="s">
        <v>13</v>
      </c>
      <c r="E418" s="13">
        <v>511.38</v>
      </c>
      <c r="F418">
        <v>3234</v>
      </c>
      <c r="G418" t="s">
        <v>27</v>
      </c>
    </row>
    <row r="419" spans="1:7" x14ac:dyDescent="0.25">
      <c r="A419"/>
      <c r="B419" t="s">
        <v>15</v>
      </c>
      <c r="C419" t="s">
        <v>15</v>
      </c>
      <c r="D419" t="s">
        <v>16</v>
      </c>
      <c r="E419" s="13">
        <v>511.38</v>
      </c>
      <c r="G419" t="s">
        <v>15</v>
      </c>
    </row>
    <row r="420" spans="1:7" x14ac:dyDescent="0.25">
      <c r="A420">
        <v>6355</v>
      </c>
      <c r="B420" t="s">
        <v>453</v>
      </c>
      <c r="C420" s="9">
        <v>88359896101</v>
      </c>
      <c r="D420" t="s">
        <v>454</v>
      </c>
      <c r="E420" s="13">
        <v>3000</v>
      </c>
      <c r="F420">
        <v>27212</v>
      </c>
      <c r="G420" t="s">
        <v>339</v>
      </c>
    </row>
    <row r="421" spans="1:7" x14ac:dyDescent="0.25">
      <c r="A421"/>
      <c r="B421"/>
      <c r="C421"/>
      <c r="D421" t="s">
        <v>16</v>
      </c>
      <c r="E421" s="13">
        <v>3000</v>
      </c>
      <c r="G421"/>
    </row>
    <row r="422" spans="1:7" x14ac:dyDescent="0.25">
      <c r="A422">
        <v>6438</v>
      </c>
      <c r="B422" t="s">
        <v>455</v>
      </c>
      <c r="C422" t="s">
        <v>456</v>
      </c>
      <c r="D422" t="s">
        <v>77</v>
      </c>
      <c r="E422" s="13">
        <v>17</v>
      </c>
      <c r="F422">
        <v>3239</v>
      </c>
      <c r="G422" t="s">
        <v>30</v>
      </c>
    </row>
    <row r="423" spans="1:7" x14ac:dyDescent="0.25">
      <c r="A423"/>
      <c r="B423" t="s">
        <v>15</v>
      </c>
      <c r="C423" t="s">
        <v>15</v>
      </c>
      <c r="D423" t="s">
        <v>16</v>
      </c>
      <c r="E423" s="13">
        <v>17</v>
      </c>
      <c r="G423" t="s">
        <v>15</v>
      </c>
    </row>
    <row r="424" spans="1:7" x14ac:dyDescent="0.25">
      <c r="A424">
        <v>6439</v>
      </c>
      <c r="B424" t="s">
        <v>457</v>
      </c>
      <c r="C424" t="s">
        <v>458</v>
      </c>
      <c r="D424" t="s">
        <v>93</v>
      </c>
      <c r="E424" s="13">
        <v>956.92</v>
      </c>
      <c r="F424">
        <v>3239</v>
      </c>
      <c r="G424" t="s">
        <v>30</v>
      </c>
    </row>
    <row r="425" spans="1:7" x14ac:dyDescent="0.25">
      <c r="A425"/>
      <c r="B425" t="s">
        <v>15</v>
      </c>
      <c r="C425" t="s">
        <v>15</v>
      </c>
      <c r="D425" t="s">
        <v>16</v>
      </c>
      <c r="E425" s="13">
        <v>956.92</v>
      </c>
      <c r="G425" t="s">
        <v>15</v>
      </c>
    </row>
    <row r="426" spans="1:7" x14ac:dyDescent="0.25">
      <c r="A426">
        <v>6440</v>
      </c>
      <c r="B426" t="s">
        <v>459</v>
      </c>
      <c r="C426" t="s">
        <v>460</v>
      </c>
      <c r="D426" t="s">
        <v>240</v>
      </c>
      <c r="E426" s="13">
        <v>926.01</v>
      </c>
      <c r="F426">
        <v>3239</v>
      </c>
      <c r="G426" t="s">
        <v>30</v>
      </c>
    </row>
    <row r="427" spans="1:7" x14ac:dyDescent="0.25">
      <c r="A427"/>
      <c r="B427" t="s">
        <v>15</v>
      </c>
      <c r="C427" t="s">
        <v>15</v>
      </c>
      <c r="D427" t="s">
        <v>16</v>
      </c>
      <c r="E427" s="13">
        <v>926.01</v>
      </c>
      <c r="G427" t="s">
        <v>15</v>
      </c>
    </row>
    <row r="428" spans="1:7" x14ac:dyDescent="0.25">
      <c r="A428">
        <v>6479</v>
      </c>
      <c r="B428" t="s">
        <v>461</v>
      </c>
      <c r="C428" t="s">
        <v>462</v>
      </c>
      <c r="D428" t="s">
        <v>72</v>
      </c>
      <c r="E428" s="13">
        <v>5770</v>
      </c>
      <c r="F428">
        <v>3239</v>
      </c>
      <c r="G428" t="s">
        <v>30</v>
      </c>
    </row>
    <row r="429" spans="1:7" x14ac:dyDescent="0.25">
      <c r="A429"/>
      <c r="B429" t="s">
        <v>15</v>
      </c>
      <c r="C429" t="s">
        <v>15</v>
      </c>
      <c r="D429" t="s">
        <v>16</v>
      </c>
      <c r="E429" s="13">
        <v>5770</v>
      </c>
      <c r="G429" t="s">
        <v>15</v>
      </c>
    </row>
    <row r="430" spans="1:7" x14ac:dyDescent="0.25">
      <c r="A430">
        <v>6495</v>
      </c>
      <c r="B430" t="s">
        <v>463</v>
      </c>
      <c r="C430" t="s">
        <v>464</v>
      </c>
      <c r="D430" t="s">
        <v>13</v>
      </c>
      <c r="E430" s="13">
        <v>4</v>
      </c>
      <c r="F430">
        <v>3239</v>
      </c>
      <c r="G430" t="s">
        <v>30</v>
      </c>
    </row>
    <row r="431" spans="1:7" x14ac:dyDescent="0.25">
      <c r="A431"/>
      <c r="B431" t="s">
        <v>15</v>
      </c>
      <c r="C431" t="s">
        <v>15</v>
      </c>
      <c r="D431" t="s">
        <v>16</v>
      </c>
      <c r="E431" s="13">
        <v>4</v>
      </c>
      <c r="G431" t="s">
        <v>15</v>
      </c>
    </row>
    <row r="432" spans="1:7" x14ac:dyDescent="0.25">
      <c r="A432">
        <v>6531</v>
      </c>
      <c r="B432" t="s">
        <v>465</v>
      </c>
      <c r="C432" t="s">
        <v>466</v>
      </c>
      <c r="D432" t="s">
        <v>13</v>
      </c>
      <c r="E432" s="13">
        <v>21.25</v>
      </c>
      <c r="F432">
        <v>3295</v>
      </c>
      <c r="G432" t="s">
        <v>117</v>
      </c>
    </row>
    <row r="433" spans="1:7" x14ac:dyDescent="0.25">
      <c r="A433"/>
      <c r="B433" t="s">
        <v>15</v>
      </c>
      <c r="C433" t="s">
        <v>15</v>
      </c>
      <c r="D433" t="s">
        <v>16</v>
      </c>
      <c r="E433" s="13">
        <v>21.25</v>
      </c>
      <c r="G433" t="s">
        <v>15</v>
      </c>
    </row>
    <row r="434" spans="1:7" x14ac:dyDescent="0.25">
      <c r="A434">
        <v>6535</v>
      </c>
      <c r="B434" t="s">
        <v>467</v>
      </c>
      <c r="C434" t="s">
        <v>468</v>
      </c>
      <c r="D434" t="s">
        <v>469</v>
      </c>
      <c r="E434" s="13">
        <v>1836.15</v>
      </c>
      <c r="F434">
        <v>3239</v>
      </c>
      <c r="G434" t="s">
        <v>30</v>
      </c>
    </row>
    <row r="435" spans="1:7" x14ac:dyDescent="0.25">
      <c r="A435"/>
      <c r="B435" t="s">
        <v>15</v>
      </c>
      <c r="C435" t="s">
        <v>15</v>
      </c>
      <c r="D435" t="s">
        <v>16</v>
      </c>
      <c r="E435" s="13">
        <v>1836.15</v>
      </c>
      <c r="G435" t="s">
        <v>15</v>
      </c>
    </row>
    <row r="436" spans="1:7" x14ac:dyDescent="0.25">
      <c r="A436">
        <v>654</v>
      </c>
      <c r="B436" t="s">
        <v>470</v>
      </c>
      <c r="C436" s="9">
        <v>82031999604</v>
      </c>
      <c r="D436" t="s">
        <v>13</v>
      </c>
      <c r="E436" s="13">
        <v>3306.64</v>
      </c>
      <c r="F436">
        <v>32120</v>
      </c>
      <c r="G436" t="s">
        <v>471</v>
      </c>
    </row>
    <row r="437" spans="1:7" x14ac:dyDescent="0.25">
      <c r="A437"/>
      <c r="B437"/>
      <c r="C437"/>
      <c r="D437" t="s">
        <v>16</v>
      </c>
      <c r="E437" s="13">
        <v>3306.64</v>
      </c>
      <c r="G437"/>
    </row>
    <row r="438" spans="1:7" x14ac:dyDescent="0.25">
      <c r="A438">
        <v>6555</v>
      </c>
      <c r="B438" t="s">
        <v>472</v>
      </c>
      <c r="C438" t="s">
        <v>473</v>
      </c>
      <c r="D438" t="s">
        <v>474</v>
      </c>
      <c r="E438" s="13">
        <v>43750</v>
      </c>
      <c r="F438">
        <v>3239</v>
      </c>
      <c r="G438" t="s">
        <v>30</v>
      </c>
    </row>
    <row r="439" spans="1:7" x14ac:dyDescent="0.25">
      <c r="A439"/>
      <c r="B439" t="s">
        <v>15</v>
      </c>
      <c r="C439" t="s">
        <v>15</v>
      </c>
      <c r="D439" t="s">
        <v>16</v>
      </c>
      <c r="E439" s="13">
        <v>43750</v>
      </c>
      <c r="G439" t="s">
        <v>15</v>
      </c>
    </row>
    <row r="440" spans="1:7" x14ac:dyDescent="0.25">
      <c r="A440">
        <v>6578</v>
      </c>
      <c r="B440" t="s">
        <v>475</v>
      </c>
      <c r="C440" t="s">
        <v>476</v>
      </c>
      <c r="D440" t="s">
        <v>253</v>
      </c>
      <c r="E440" s="13">
        <v>2541.63</v>
      </c>
      <c r="F440">
        <v>3232</v>
      </c>
      <c r="G440" t="s">
        <v>23</v>
      </c>
    </row>
    <row r="441" spans="1:7" x14ac:dyDescent="0.25">
      <c r="A441"/>
      <c r="B441" t="s">
        <v>15</v>
      </c>
      <c r="C441" t="s">
        <v>15</v>
      </c>
      <c r="D441" t="s">
        <v>16</v>
      </c>
      <c r="E441" s="13">
        <v>2541.63</v>
      </c>
      <c r="G441" t="s">
        <v>15</v>
      </c>
    </row>
    <row r="442" spans="1:7" x14ac:dyDescent="0.25">
      <c r="A442">
        <v>6595</v>
      </c>
      <c r="B442" t="s">
        <v>477</v>
      </c>
      <c r="C442" t="s">
        <v>478</v>
      </c>
      <c r="D442" t="s">
        <v>13</v>
      </c>
      <c r="E442" s="13">
        <v>767.16</v>
      </c>
      <c r="F442">
        <v>3222</v>
      </c>
      <c r="G442" t="s">
        <v>20</v>
      </c>
    </row>
    <row r="443" spans="1:7" x14ac:dyDescent="0.25">
      <c r="A443"/>
      <c r="B443" t="s">
        <v>15</v>
      </c>
      <c r="C443" t="s">
        <v>15</v>
      </c>
      <c r="D443" t="s">
        <v>16</v>
      </c>
      <c r="E443" s="13">
        <v>767.16</v>
      </c>
      <c r="G443" t="s">
        <v>15</v>
      </c>
    </row>
    <row r="444" spans="1:7" x14ac:dyDescent="0.25">
      <c r="A444">
        <v>6600</v>
      </c>
      <c r="B444" t="s">
        <v>479</v>
      </c>
      <c r="C444" t="s">
        <v>480</v>
      </c>
      <c r="D444" t="s">
        <v>13</v>
      </c>
      <c r="E444" s="13">
        <v>2000</v>
      </c>
      <c r="F444">
        <v>3239</v>
      </c>
      <c r="G444" t="s">
        <v>30</v>
      </c>
    </row>
    <row r="445" spans="1:7" x14ac:dyDescent="0.25">
      <c r="A445"/>
      <c r="B445" t="s">
        <v>15</v>
      </c>
      <c r="C445" t="s">
        <v>15</v>
      </c>
      <c r="D445" t="s">
        <v>16</v>
      </c>
      <c r="E445" s="13">
        <v>2000</v>
      </c>
      <c r="G445" t="s">
        <v>15</v>
      </c>
    </row>
    <row r="446" spans="1:7" x14ac:dyDescent="0.25">
      <c r="A446">
        <v>6620</v>
      </c>
      <c r="B446" t="s">
        <v>481</v>
      </c>
      <c r="C446" t="s">
        <v>482</v>
      </c>
      <c r="D446" t="s">
        <v>13</v>
      </c>
      <c r="E446" s="13">
        <v>42</v>
      </c>
      <c r="F446">
        <v>3239</v>
      </c>
      <c r="G446" t="s">
        <v>30</v>
      </c>
    </row>
    <row r="447" spans="1:7" x14ac:dyDescent="0.25">
      <c r="A447"/>
      <c r="B447" t="s">
        <v>15</v>
      </c>
      <c r="C447" t="s">
        <v>15</v>
      </c>
      <c r="D447" t="s">
        <v>16</v>
      </c>
      <c r="E447" s="13">
        <v>42</v>
      </c>
      <c r="G447" t="s">
        <v>15</v>
      </c>
    </row>
    <row r="448" spans="1:7" x14ac:dyDescent="0.25">
      <c r="A448">
        <v>6655</v>
      </c>
      <c r="B448" t="s">
        <v>483</v>
      </c>
      <c r="C448" t="s">
        <v>484</v>
      </c>
      <c r="D448" t="s">
        <v>485</v>
      </c>
      <c r="E448" s="13">
        <v>39954.629999999997</v>
      </c>
      <c r="F448">
        <v>3239</v>
      </c>
      <c r="G448" t="s">
        <v>30</v>
      </c>
    </row>
    <row r="449" spans="1:7" x14ac:dyDescent="0.25">
      <c r="A449"/>
      <c r="B449" t="s">
        <v>15</v>
      </c>
      <c r="C449" t="s">
        <v>15</v>
      </c>
      <c r="D449" t="s">
        <v>16</v>
      </c>
      <c r="E449" s="13">
        <v>39954.629999999997</v>
      </c>
      <c r="G449" t="s">
        <v>15</v>
      </c>
    </row>
    <row r="450" spans="1:7" x14ac:dyDescent="0.25">
      <c r="A450">
        <v>6673</v>
      </c>
      <c r="B450" t="s">
        <v>486</v>
      </c>
      <c r="C450" t="s">
        <v>487</v>
      </c>
      <c r="D450" t="s">
        <v>114</v>
      </c>
      <c r="E450" s="13">
        <v>150</v>
      </c>
      <c r="F450">
        <v>3239</v>
      </c>
      <c r="G450" t="s">
        <v>30</v>
      </c>
    </row>
    <row r="451" spans="1:7" x14ac:dyDescent="0.25">
      <c r="A451"/>
      <c r="B451" t="s">
        <v>15</v>
      </c>
      <c r="C451" t="s">
        <v>15</v>
      </c>
      <c r="D451" t="s">
        <v>16</v>
      </c>
      <c r="E451" s="13">
        <v>150</v>
      </c>
      <c r="G451" t="s">
        <v>15</v>
      </c>
    </row>
    <row r="452" spans="1:7" x14ac:dyDescent="0.25">
      <c r="A452">
        <v>6674</v>
      </c>
      <c r="B452" t="s">
        <v>488</v>
      </c>
      <c r="C452" t="s">
        <v>489</v>
      </c>
      <c r="D452" t="s">
        <v>250</v>
      </c>
      <c r="E452" s="13">
        <v>30387.62</v>
      </c>
      <c r="F452">
        <v>3239</v>
      </c>
      <c r="G452" t="s">
        <v>30</v>
      </c>
    </row>
    <row r="453" spans="1:7" x14ac:dyDescent="0.25">
      <c r="A453"/>
      <c r="B453" t="s">
        <v>15</v>
      </c>
      <c r="C453" t="s">
        <v>15</v>
      </c>
      <c r="D453" t="s">
        <v>16</v>
      </c>
      <c r="E453" s="13">
        <v>30387.62</v>
      </c>
      <c r="G453" t="s">
        <v>15</v>
      </c>
    </row>
    <row r="454" spans="1:7" x14ac:dyDescent="0.25">
      <c r="A454">
        <v>6702</v>
      </c>
      <c r="B454" t="s">
        <v>490</v>
      </c>
      <c r="C454" t="s">
        <v>491</v>
      </c>
      <c r="D454" t="s">
        <v>492</v>
      </c>
      <c r="E454" s="13">
        <v>200.2</v>
      </c>
      <c r="F454">
        <v>3232</v>
      </c>
      <c r="G454" t="s">
        <v>23</v>
      </c>
    </row>
    <row r="455" spans="1:7" x14ac:dyDescent="0.25">
      <c r="A455">
        <v>6702</v>
      </c>
      <c r="B455" t="s">
        <v>490</v>
      </c>
      <c r="C455" t="s">
        <v>491</v>
      </c>
      <c r="D455" t="s">
        <v>492</v>
      </c>
      <c r="E455" s="13">
        <v>157276.79</v>
      </c>
      <c r="F455">
        <v>4231</v>
      </c>
      <c r="G455" t="s">
        <v>212</v>
      </c>
    </row>
    <row r="456" spans="1:7" x14ac:dyDescent="0.25">
      <c r="A456"/>
      <c r="B456" t="s">
        <v>15</v>
      </c>
      <c r="C456" t="s">
        <v>15</v>
      </c>
      <c r="D456" t="s">
        <v>16</v>
      </c>
      <c r="E456" s="13">
        <v>157476.99</v>
      </c>
      <c r="G456" t="s">
        <v>15</v>
      </c>
    </row>
    <row r="457" spans="1:7" x14ac:dyDescent="0.25">
      <c r="A457">
        <v>6704</v>
      </c>
      <c r="B457" t="s">
        <v>493</v>
      </c>
      <c r="C457" t="s">
        <v>494</v>
      </c>
      <c r="D457" t="s">
        <v>13</v>
      </c>
      <c r="E457" s="13">
        <v>14.24</v>
      </c>
      <c r="F457">
        <v>3221</v>
      </c>
      <c r="G457" t="s">
        <v>19</v>
      </c>
    </row>
    <row r="458" spans="1:7" x14ac:dyDescent="0.25">
      <c r="A458">
        <v>6704</v>
      </c>
      <c r="B458" t="s">
        <v>493</v>
      </c>
      <c r="C458" t="s">
        <v>494</v>
      </c>
      <c r="D458" t="s">
        <v>13</v>
      </c>
      <c r="E458" s="13">
        <v>169.92</v>
      </c>
      <c r="F458">
        <v>3234</v>
      </c>
      <c r="G458" t="s">
        <v>27</v>
      </c>
    </row>
    <row r="459" spans="1:7" x14ac:dyDescent="0.25">
      <c r="A459"/>
      <c r="B459" t="s">
        <v>15</v>
      </c>
      <c r="C459" t="s">
        <v>15</v>
      </c>
      <c r="D459" t="s">
        <v>16</v>
      </c>
      <c r="E459" s="13">
        <v>184.16</v>
      </c>
      <c r="G459" t="s">
        <v>15</v>
      </c>
    </row>
    <row r="460" spans="1:7" x14ac:dyDescent="0.25">
      <c r="A460">
        <v>6712</v>
      </c>
      <c r="B460" t="s">
        <v>495</v>
      </c>
      <c r="C460" t="s">
        <v>496</v>
      </c>
      <c r="D460" t="s">
        <v>253</v>
      </c>
      <c r="E460" s="13">
        <v>3640.14</v>
      </c>
      <c r="F460">
        <v>4124</v>
      </c>
      <c r="G460" t="s">
        <v>31</v>
      </c>
    </row>
    <row r="461" spans="1:7" x14ac:dyDescent="0.25">
      <c r="A461"/>
      <c r="B461" t="s">
        <v>15</v>
      </c>
      <c r="C461" t="s">
        <v>15</v>
      </c>
      <c r="D461" t="s">
        <v>16</v>
      </c>
      <c r="E461" s="13">
        <v>3640.14</v>
      </c>
      <c r="G461" t="s">
        <v>15</v>
      </c>
    </row>
    <row r="462" spans="1:7" x14ac:dyDescent="0.25">
      <c r="A462">
        <v>6721</v>
      </c>
      <c r="B462" t="s">
        <v>497</v>
      </c>
      <c r="C462" t="s">
        <v>498</v>
      </c>
      <c r="D462" t="s">
        <v>72</v>
      </c>
      <c r="E462" s="13">
        <v>252.23</v>
      </c>
      <c r="F462">
        <v>3295</v>
      </c>
      <c r="G462" t="s">
        <v>117</v>
      </c>
    </row>
    <row r="463" spans="1:7" x14ac:dyDescent="0.25">
      <c r="A463"/>
      <c r="B463" t="s">
        <v>15</v>
      </c>
      <c r="C463" t="s">
        <v>15</v>
      </c>
      <c r="D463" t="s">
        <v>16</v>
      </c>
      <c r="E463" s="13">
        <v>252.23</v>
      </c>
      <c r="G463" t="s">
        <v>15</v>
      </c>
    </row>
    <row r="464" spans="1:7" x14ac:dyDescent="0.25">
      <c r="A464">
        <v>6734</v>
      </c>
      <c r="B464" t="s">
        <v>499</v>
      </c>
      <c r="C464" t="s">
        <v>500</v>
      </c>
      <c r="D464" t="s">
        <v>13</v>
      </c>
      <c r="E464" s="13">
        <v>628.25</v>
      </c>
      <c r="F464">
        <v>3222</v>
      </c>
      <c r="G464" t="s">
        <v>20</v>
      </c>
    </row>
    <row r="465" spans="1:7" x14ac:dyDescent="0.25">
      <c r="A465">
        <v>6734</v>
      </c>
      <c r="B465" t="s">
        <v>499</v>
      </c>
      <c r="C465" t="s">
        <v>500</v>
      </c>
      <c r="D465" t="s">
        <v>13</v>
      </c>
      <c r="E465" s="13">
        <v>5125</v>
      </c>
      <c r="F465">
        <v>3235</v>
      </c>
      <c r="G465" t="s">
        <v>94</v>
      </c>
    </row>
    <row r="466" spans="1:7" ht="17.25" customHeight="1" x14ac:dyDescent="0.25">
      <c r="A466"/>
      <c r="B466" t="s">
        <v>15</v>
      </c>
      <c r="C466" t="s">
        <v>15</v>
      </c>
      <c r="D466" t="s">
        <v>16</v>
      </c>
      <c r="E466" s="13">
        <v>5753.25</v>
      </c>
      <c r="G466" t="s">
        <v>15</v>
      </c>
    </row>
    <row r="467" spans="1:7" x14ac:dyDescent="0.25">
      <c r="A467">
        <v>6736</v>
      </c>
      <c r="B467" t="s">
        <v>501</v>
      </c>
      <c r="C467" t="s">
        <v>502</v>
      </c>
      <c r="D467" t="s">
        <v>13</v>
      </c>
      <c r="E467" s="13">
        <v>26646.880000000001</v>
      </c>
      <c r="F467">
        <v>3239</v>
      </c>
      <c r="G467" t="s">
        <v>30</v>
      </c>
    </row>
    <row r="468" spans="1:7" x14ac:dyDescent="0.25">
      <c r="A468"/>
      <c r="B468" t="s">
        <v>15</v>
      </c>
      <c r="C468" t="s">
        <v>15</v>
      </c>
      <c r="D468" t="s">
        <v>16</v>
      </c>
      <c r="E468" s="13">
        <v>26646.880000000001</v>
      </c>
      <c r="G468" t="s">
        <v>15</v>
      </c>
    </row>
    <row r="469" spans="1:7" x14ac:dyDescent="0.25">
      <c r="A469">
        <v>6769</v>
      </c>
      <c r="B469" t="s">
        <v>503</v>
      </c>
      <c r="C469" t="s">
        <v>504</v>
      </c>
      <c r="D469" t="s">
        <v>26</v>
      </c>
      <c r="E469" s="13">
        <v>6500</v>
      </c>
      <c r="F469">
        <v>3235</v>
      </c>
      <c r="G469" t="s">
        <v>94</v>
      </c>
    </row>
    <row r="470" spans="1:7" x14ac:dyDescent="0.25">
      <c r="A470"/>
      <c r="B470" t="s">
        <v>15</v>
      </c>
      <c r="C470" t="s">
        <v>15</v>
      </c>
      <c r="D470" t="s">
        <v>16</v>
      </c>
      <c r="E470" s="13">
        <v>6500</v>
      </c>
      <c r="G470" t="s">
        <v>15</v>
      </c>
    </row>
    <row r="471" spans="1:7" x14ac:dyDescent="0.25">
      <c r="A471">
        <v>6776</v>
      </c>
      <c r="B471" t="s">
        <v>505</v>
      </c>
      <c r="C471" t="s">
        <v>506</v>
      </c>
      <c r="D471" t="s">
        <v>209</v>
      </c>
      <c r="E471" s="13">
        <v>2720</v>
      </c>
      <c r="F471">
        <v>4124</v>
      </c>
      <c r="G471" t="s">
        <v>31</v>
      </c>
    </row>
    <row r="472" spans="1:7" x14ac:dyDescent="0.25">
      <c r="A472"/>
      <c r="B472" t="s">
        <v>15</v>
      </c>
      <c r="C472" t="s">
        <v>15</v>
      </c>
      <c r="D472" t="s">
        <v>16</v>
      </c>
      <c r="E472" s="13">
        <v>2720</v>
      </c>
      <c r="G472" t="s">
        <v>15</v>
      </c>
    </row>
    <row r="473" spans="1:7" x14ac:dyDescent="0.25">
      <c r="A473">
        <v>6779</v>
      </c>
      <c r="B473" t="s">
        <v>507</v>
      </c>
      <c r="C473" t="s">
        <v>508</v>
      </c>
      <c r="D473" t="s">
        <v>13</v>
      </c>
      <c r="E473" s="13">
        <v>4942.38</v>
      </c>
      <c r="F473">
        <v>3239</v>
      </c>
      <c r="G473" t="s">
        <v>30</v>
      </c>
    </row>
    <row r="474" spans="1:7" x14ac:dyDescent="0.25">
      <c r="A474"/>
      <c r="B474" t="s">
        <v>15</v>
      </c>
      <c r="C474" t="s">
        <v>15</v>
      </c>
      <c r="D474" t="s">
        <v>16</v>
      </c>
      <c r="E474" s="13">
        <v>4942.38</v>
      </c>
      <c r="G474" t="s">
        <v>15</v>
      </c>
    </row>
    <row r="475" spans="1:7" x14ac:dyDescent="0.25">
      <c r="A475">
        <v>6790</v>
      </c>
      <c r="B475" t="s">
        <v>509</v>
      </c>
      <c r="C475" t="s">
        <v>510</v>
      </c>
      <c r="D475" t="s">
        <v>511</v>
      </c>
      <c r="E475" s="13">
        <v>2940</v>
      </c>
      <c r="F475">
        <v>3211</v>
      </c>
      <c r="G475" t="s">
        <v>248</v>
      </c>
    </row>
    <row r="476" spans="1:7" x14ac:dyDescent="0.25">
      <c r="A476"/>
      <c r="B476" t="s">
        <v>15</v>
      </c>
      <c r="C476" t="s">
        <v>15</v>
      </c>
      <c r="D476" t="s">
        <v>16</v>
      </c>
      <c r="E476" s="13">
        <v>2940</v>
      </c>
      <c r="G476" t="s">
        <v>15</v>
      </c>
    </row>
    <row r="477" spans="1:7" x14ac:dyDescent="0.25">
      <c r="A477">
        <v>6820</v>
      </c>
      <c r="B477" t="s">
        <v>512</v>
      </c>
      <c r="C477" t="s">
        <v>513</v>
      </c>
      <c r="D477" t="s">
        <v>34</v>
      </c>
      <c r="E477" s="13">
        <v>340</v>
      </c>
      <c r="F477">
        <v>3239</v>
      </c>
      <c r="G477" t="s">
        <v>30</v>
      </c>
    </row>
    <row r="478" spans="1:7" x14ac:dyDescent="0.25">
      <c r="A478"/>
      <c r="B478" t="s">
        <v>15</v>
      </c>
      <c r="C478" t="s">
        <v>15</v>
      </c>
      <c r="D478" t="s">
        <v>16</v>
      </c>
      <c r="E478" s="13">
        <v>340</v>
      </c>
      <c r="G478" t="s">
        <v>15</v>
      </c>
    </row>
    <row r="479" spans="1:7" x14ac:dyDescent="0.25">
      <c r="A479">
        <v>6822</v>
      </c>
      <c r="B479" t="s">
        <v>514</v>
      </c>
      <c r="C479" t="s">
        <v>515</v>
      </c>
      <c r="D479" t="s">
        <v>26</v>
      </c>
      <c r="E479" s="13">
        <v>874.14</v>
      </c>
      <c r="F479">
        <v>3223</v>
      </c>
      <c r="G479" t="s">
        <v>62</v>
      </c>
    </row>
    <row r="480" spans="1:7" x14ac:dyDescent="0.25">
      <c r="A480">
        <v>6822</v>
      </c>
      <c r="B480" t="s">
        <v>514</v>
      </c>
      <c r="C480" t="s">
        <v>515</v>
      </c>
      <c r="D480" t="s">
        <v>26</v>
      </c>
      <c r="E480" s="13">
        <v>70.92</v>
      </c>
      <c r="F480">
        <v>3234</v>
      </c>
      <c r="G480" t="s">
        <v>27</v>
      </c>
    </row>
    <row r="481" spans="1:7" x14ac:dyDescent="0.25">
      <c r="A481"/>
      <c r="B481" t="s">
        <v>15</v>
      </c>
      <c r="C481" t="s">
        <v>15</v>
      </c>
      <c r="D481" t="s">
        <v>16</v>
      </c>
      <c r="E481" s="13">
        <v>945.06</v>
      </c>
      <c r="G481" t="s">
        <v>15</v>
      </c>
    </row>
    <row r="482" spans="1:7" x14ac:dyDescent="0.25">
      <c r="A482">
        <v>6824</v>
      </c>
      <c r="B482" t="s">
        <v>516</v>
      </c>
      <c r="C482" t="s">
        <v>517</v>
      </c>
      <c r="D482" t="s">
        <v>13</v>
      </c>
      <c r="E482" s="13">
        <v>45.4</v>
      </c>
      <c r="F482">
        <v>3231</v>
      </c>
      <c r="G482" t="s">
        <v>14</v>
      </c>
    </row>
    <row r="483" spans="1:7" x14ac:dyDescent="0.25">
      <c r="A483"/>
      <c r="B483" t="s">
        <v>15</v>
      </c>
      <c r="C483" t="s">
        <v>15</v>
      </c>
      <c r="D483" t="s">
        <v>16</v>
      </c>
      <c r="E483" s="13">
        <v>45.4</v>
      </c>
      <c r="G483" t="s">
        <v>15</v>
      </c>
    </row>
    <row r="484" spans="1:7" x14ac:dyDescent="0.25">
      <c r="A484">
        <v>6832</v>
      </c>
      <c r="B484" t="s">
        <v>518</v>
      </c>
      <c r="C484" s="9">
        <v>81291790468</v>
      </c>
      <c r="D484" t="s">
        <v>13</v>
      </c>
      <c r="E484" s="13">
        <v>340</v>
      </c>
      <c r="F484">
        <v>3239</v>
      </c>
      <c r="G484" t="s">
        <v>30</v>
      </c>
    </row>
    <row r="485" spans="1:7" x14ac:dyDescent="0.25">
      <c r="A485"/>
      <c r="B485"/>
      <c r="C485"/>
      <c r="D485" t="s">
        <v>16</v>
      </c>
      <c r="E485" s="13">
        <v>340</v>
      </c>
      <c r="G485"/>
    </row>
    <row r="486" spans="1:7" x14ac:dyDescent="0.25">
      <c r="A486">
        <v>687</v>
      </c>
      <c r="B486" t="s">
        <v>519</v>
      </c>
      <c r="C486" t="s">
        <v>520</v>
      </c>
      <c r="D486" t="s">
        <v>13</v>
      </c>
      <c r="E486" s="13">
        <v>720.22</v>
      </c>
      <c r="F486">
        <v>3431</v>
      </c>
      <c r="G486" t="s">
        <v>180</v>
      </c>
    </row>
    <row r="487" spans="1:7" x14ac:dyDescent="0.25">
      <c r="A487"/>
      <c r="B487" t="s">
        <v>15</v>
      </c>
      <c r="C487" t="s">
        <v>15</v>
      </c>
      <c r="D487" t="s">
        <v>16</v>
      </c>
      <c r="E487" s="13">
        <v>720.22</v>
      </c>
      <c r="G487" t="s">
        <v>15</v>
      </c>
    </row>
    <row r="488" spans="1:7" x14ac:dyDescent="0.25">
      <c r="A488">
        <v>6873</v>
      </c>
      <c r="B488" t="s">
        <v>521</v>
      </c>
      <c r="C488" s="9">
        <v>33610682592</v>
      </c>
      <c r="D488" t="s">
        <v>13</v>
      </c>
      <c r="E488" s="13">
        <v>2295.4899999999998</v>
      </c>
      <c r="F488">
        <v>3223</v>
      </c>
      <c r="G488" t="s">
        <v>62</v>
      </c>
    </row>
    <row r="489" spans="1:7" x14ac:dyDescent="0.25">
      <c r="A489"/>
      <c r="B489" t="s">
        <v>15</v>
      </c>
      <c r="C489" t="s">
        <v>15</v>
      </c>
      <c r="D489" t="s">
        <v>16</v>
      </c>
      <c r="E489" s="13">
        <v>2295.4899999999998</v>
      </c>
      <c r="G489" t="s">
        <v>15</v>
      </c>
    </row>
    <row r="490" spans="1:7" x14ac:dyDescent="0.25">
      <c r="A490">
        <v>6882</v>
      </c>
      <c r="B490" t="s">
        <v>522</v>
      </c>
      <c r="C490" t="s">
        <v>523</v>
      </c>
      <c r="D490" t="s">
        <v>524</v>
      </c>
      <c r="E490" s="13">
        <v>383.64</v>
      </c>
      <c r="F490">
        <v>4221</v>
      </c>
      <c r="G490" t="s">
        <v>262</v>
      </c>
    </row>
    <row r="491" spans="1:7" x14ac:dyDescent="0.25">
      <c r="A491"/>
      <c r="B491" t="s">
        <v>15</v>
      </c>
      <c r="C491" t="s">
        <v>15</v>
      </c>
      <c r="D491" t="s">
        <v>16</v>
      </c>
      <c r="E491" s="13">
        <v>383.64</v>
      </c>
      <c r="G491" t="s">
        <v>15</v>
      </c>
    </row>
    <row r="492" spans="1:7" x14ac:dyDescent="0.25">
      <c r="A492">
        <v>6913</v>
      </c>
      <c r="B492" t="s">
        <v>525</v>
      </c>
      <c r="C492" t="s">
        <v>526</v>
      </c>
      <c r="D492" t="s">
        <v>77</v>
      </c>
      <c r="E492" s="13">
        <v>325</v>
      </c>
      <c r="F492">
        <v>3232</v>
      </c>
      <c r="G492" t="s">
        <v>23</v>
      </c>
    </row>
    <row r="493" spans="1:7" x14ac:dyDescent="0.25">
      <c r="A493"/>
      <c r="B493" t="s">
        <v>15</v>
      </c>
      <c r="C493" t="s">
        <v>15</v>
      </c>
      <c r="D493" t="s">
        <v>16</v>
      </c>
      <c r="E493" s="13">
        <v>325</v>
      </c>
      <c r="G493" t="s">
        <v>15</v>
      </c>
    </row>
    <row r="494" spans="1:7" x14ac:dyDescent="0.25">
      <c r="A494">
        <v>6916</v>
      </c>
      <c r="B494" t="s">
        <v>527</v>
      </c>
      <c r="C494" s="9">
        <v>19460191279</v>
      </c>
      <c r="D494" t="s">
        <v>13</v>
      </c>
      <c r="E494" s="13">
        <v>115.63</v>
      </c>
      <c r="F494">
        <v>3232</v>
      </c>
      <c r="G494" t="s">
        <v>23</v>
      </c>
    </row>
    <row r="495" spans="1:7" x14ac:dyDescent="0.25">
      <c r="A495"/>
      <c r="B495"/>
      <c r="C495"/>
      <c r="D495" t="s">
        <v>16</v>
      </c>
      <c r="E495" s="13">
        <v>115.63</v>
      </c>
      <c r="G495"/>
    </row>
    <row r="496" spans="1:7" x14ac:dyDescent="0.25">
      <c r="A496">
        <v>6917</v>
      </c>
      <c r="B496" t="s">
        <v>528</v>
      </c>
      <c r="C496" t="s">
        <v>529</v>
      </c>
      <c r="D496" t="s">
        <v>13</v>
      </c>
      <c r="E496" s="13">
        <v>9750</v>
      </c>
      <c r="F496">
        <v>4124</v>
      </c>
      <c r="G496" t="s">
        <v>31</v>
      </c>
    </row>
    <row r="497" spans="1:7" x14ac:dyDescent="0.25">
      <c r="A497"/>
      <c r="B497" t="s">
        <v>15</v>
      </c>
      <c r="C497" t="s">
        <v>15</v>
      </c>
      <c r="D497" t="s">
        <v>16</v>
      </c>
      <c r="E497" s="13">
        <v>9750</v>
      </c>
      <c r="G497" t="s">
        <v>15</v>
      </c>
    </row>
    <row r="498" spans="1:7" x14ac:dyDescent="0.25">
      <c r="A498">
        <v>6919</v>
      </c>
      <c r="B498" t="s">
        <v>530</v>
      </c>
      <c r="C498" t="s">
        <v>531</v>
      </c>
      <c r="D498" t="s">
        <v>532</v>
      </c>
      <c r="E498" s="13">
        <v>471.27</v>
      </c>
      <c r="F498">
        <v>4227</v>
      </c>
      <c r="G498" t="s">
        <v>38</v>
      </c>
    </row>
    <row r="499" spans="1:7" x14ac:dyDescent="0.25">
      <c r="A499"/>
      <c r="B499" t="s">
        <v>15</v>
      </c>
      <c r="C499" t="s">
        <v>15</v>
      </c>
      <c r="D499" s="16" t="s">
        <v>16</v>
      </c>
      <c r="E499" s="13">
        <v>471.27</v>
      </c>
      <c r="G499" t="s">
        <v>15</v>
      </c>
    </row>
    <row r="500" spans="1:7" x14ac:dyDescent="0.25">
      <c r="A500">
        <v>6924</v>
      </c>
      <c r="B500" t="s">
        <v>533</v>
      </c>
      <c r="C500" s="9">
        <v>85853416476</v>
      </c>
      <c r="D500" s="17" t="s">
        <v>120</v>
      </c>
      <c r="E500" s="13">
        <v>28</v>
      </c>
      <c r="F500">
        <v>3232</v>
      </c>
      <c r="G500" t="s">
        <v>23</v>
      </c>
    </row>
    <row r="501" spans="1:7" x14ac:dyDescent="0.25">
      <c r="A501"/>
      <c r="B501"/>
      <c r="C501"/>
      <c r="D501" s="16" t="s">
        <v>16</v>
      </c>
      <c r="E501" s="13">
        <v>28</v>
      </c>
      <c r="G501"/>
    </row>
    <row r="502" spans="1:7" x14ac:dyDescent="0.25">
      <c r="A502">
        <v>6932</v>
      </c>
      <c r="B502" t="s">
        <v>534</v>
      </c>
      <c r="C502" t="s">
        <v>535</v>
      </c>
      <c r="D502" t="s">
        <v>13</v>
      </c>
      <c r="E502" s="13">
        <v>825</v>
      </c>
      <c r="F502">
        <v>3232</v>
      </c>
      <c r="G502" t="s">
        <v>23</v>
      </c>
    </row>
    <row r="503" spans="1:7" x14ac:dyDescent="0.25">
      <c r="A503">
        <v>6932</v>
      </c>
      <c r="B503" t="s">
        <v>534</v>
      </c>
      <c r="C503" t="s">
        <v>535</v>
      </c>
      <c r="D503" t="s">
        <v>13</v>
      </c>
      <c r="E503" s="13">
        <v>1757.5</v>
      </c>
      <c r="F503">
        <v>4223</v>
      </c>
      <c r="G503" t="s">
        <v>24</v>
      </c>
    </row>
    <row r="504" spans="1:7" x14ac:dyDescent="0.25">
      <c r="A504"/>
      <c r="B504" t="s">
        <v>15</v>
      </c>
      <c r="C504" t="s">
        <v>15</v>
      </c>
      <c r="D504" s="16" t="s">
        <v>16</v>
      </c>
      <c r="E504" s="13">
        <v>2582.5</v>
      </c>
      <c r="G504" t="s">
        <v>15</v>
      </c>
    </row>
    <row r="505" spans="1:7" x14ac:dyDescent="0.25">
      <c r="A505">
        <v>6943</v>
      </c>
      <c r="B505" t="s">
        <v>536</v>
      </c>
      <c r="C505" t="s">
        <v>537</v>
      </c>
      <c r="D505" t="s">
        <v>13</v>
      </c>
      <c r="E505" s="13">
        <v>32</v>
      </c>
      <c r="F505">
        <v>3237</v>
      </c>
      <c r="G505" t="s">
        <v>141</v>
      </c>
    </row>
    <row r="506" spans="1:7" x14ac:dyDescent="0.25">
      <c r="A506"/>
      <c r="B506" t="s">
        <v>15</v>
      </c>
      <c r="C506" t="s">
        <v>15</v>
      </c>
      <c r="D506" s="16" t="s">
        <v>16</v>
      </c>
      <c r="E506" s="13">
        <v>32</v>
      </c>
      <c r="G506" t="s">
        <v>15</v>
      </c>
    </row>
    <row r="507" spans="1:7" x14ac:dyDescent="0.25">
      <c r="A507">
        <v>6961</v>
      </c>
      <c r="B507" t="s">
        <v>538</v>
      </c>
      <c r="C507" t="s">
        <v>539</v>
      </c>
      <c r="D507" t="s">
        <v>540</v>
      </c>
      <c r="E507" s="13">
        <v>19500</v>
      </c>
      <c r="F507">
        <v>3239</v>
      </c>
      <c r="G507" t="s">
        <v>30</v>
      </c>
    </row>
    <row r="508" spans="1:7" x14ac:dyDescent="0.25">
      <c r="A508"/>
      <c r="B508" t="s">
        <v>15</v>
      </c>
      <c r="C508" t="s">
        <v>15</v>
      </c>
      <c r="D508" s="16" t="s">
        <v>16</v>
      </c>
      <c r="E508" s="13">
        <v>19500</v>
      </c>
      <c r="G508" t="s">
        <v>15</v>
      </c>
    </row>
    <row r="509" spans="1:7" x14ac:dyDescent="0.25">
      <c r="A509">
        <v>6965</v>
      </c>
      <c r="B509" t="s">
        <v>541</v>
      </c>
      <c r="C509" t="s">
        <v>542</v>
      </c>
      <c r="D509" t="s">
        <v>209</v>
      </c>
      <c r="E509" s="13">
        <v>2109.46</v>
      </c>
      <c r="F509">
        <v>3232</v>
      </c>
      <c r="G509" t="s">
        <v>23</v>
      </c>
    </row>
    <row r="510" spans="1:7" x14ac:dyDescent="0.25">
      <c r="A510"/>
      <c r="B510" t="s">
        <v>15</v>
      </c>
      <c r="C510" t="s">
        <v>15</v>
      </c>
      <c r="D510" s="16" t="s">
        <v>16</v>
      </c>
      <c r="E510" s="13">
        <v>2109.46</v>
      </c>
      <c r="G510" t="s">
        <v>15</v>
      </c>
    </row>
    <row r="511" spans="1:7" x14ac:dyDescent="0.25">
      <c r="A511">
        <v>6968</v>
      </c>
      <c r="B511" t="s">
        <v>543</v>
      </c>
      <c r="C511" t="s">
        <v>544</v>
      </c>
      <c r="D511" t="s">
        <v>276</v>
      </c>
      <c r="E511" s="13">
        <v>375</v>
      </c>
      <c r="F511">
        <v>3231</v>
      </c>
      <c r="G511" t="s">
        <v>14</v>
      </c>
    </row>
    <row r="512" spans="1:7" x14ac:dyDescent="0.25">
      <c r="A512"/>
      <c r="B512" t="s">
        <v>15</v>
      </c>
      <c r="C512" t="s">
        <v>15</v>
      </c>
      <c r="D512" s="16" t="s">
        <v>16</v>
      </c>
      <c r="E512" s="13">
        <v>375</v>
      </c>
      <c r="G512" t="s">
        <v>15</v>
      </c>
    </row>
    <row r="513" spans="1:7" x14ac:dyDescent="0.25">
      <c r="A513">
        <v>6990</v>
      </c>
      <c r="B513" t="s">
        <v>545</v>
      </c>
      <c r="C513" t="s">
        <v>546</v>
      </c>
      <c r="D513" t="s">
        <v>13</v>
      </c>
      <c r="E513" s="13">
        <v>203.4</v>
      </c>
      <c r="F513">
        <v>3239</v>
      </c>
      <c r="G513" t="s">
        <v>30</v>
      </c>
    </row>
    <row r="514" spans="1:7" x14ac:dyDescent="0.25">
      <c r="A514"/>
      <c r="B514" t="s">
        <v>15</v>
      </c>
      <c r="C514" t="s">
        <v>15</v>
      </c>
      <c r="D514" s="16" t="s">
        <v>16</v>
      </c>
      <c r="E514" s="13">
        <v>203.4</v>
      </c>
      <c r="G514" t="s">
        <v>15</v>
      </c>
    </row>
    <row r="515" spans="1:7" x14ac:dyDescent="0.25">
      <c r="A515">
        <v>7007</v>
      </c>
      <c r="B515" t="s">
        <v>547</v>
      </c>
      <c r="C515" t="s">
        <v>548</v>
      </c>
      <c r="D515" t="s">
        <v>120</v>
      </c>
      <c r="E515" s="13">
        <v>212256.44</v>
      </c>
      <c r="F515">
        <v>4124</v>
      </c>
      <c r="G515" t="s">
        <v>31</v>
      </c>
    </row>
    <row r="516" spans="1:7" x14ac:dyDescent="0.25">
      <c r="A516"/>
      <c r="B516" t="s">
        <v>15</v>
      </c>
      <c r="C516" t="s">
        <v>15</v>
      </c>
      <c r="D516" t="s">
        <v>16</v>
      </c>
      <c r="E516" s="13">
        <v>212256.44</v>
      </c>
      <c r="G516" t="s">
        <v>15</v>
      </c>
    </row>
    <row r="517" spans="1:7" x14ac:dyDescent="0.25">
      <c r="A517">
        <v>7017</v>
      </c>
      <c r="B517" t="s">
        <v>549</v>
      </c>
      <c r="C517" t="s">
        <v>550</v>
      </c>
      <c r="D517" t="s">
        <v>34</v>
      </c>
      <c r="E517" s="13">
        <v>2600</v>
      </c>
      <c r="F517">
        <v>3239</v>
      </c>
      <c r="G517" t="s">
        <v>30</v>
      </c>
    </row>
    <row r="518" spans="1:7" x14ac:dyDescent="0.25">
      <c r="A518"/>
      <c r="B518" t="s">
        <v>15</v>
      </c>
      <c r="C518" t="s">
        <v>15</v>
      </c>
      <c r="D518" s="16" t="s">
        <v>16</v>
      </c>
      <c r="E518" s="13">
        <v>2600</v>
      </c>
      <c r="G518" t="s">
        <v>15</v>
      </c>
    </row>
    <row r="519" spans="1:7" x14ac:dyDescent="0.25">
      <c r="A519">
        <v>7029</v>
      </c>
      <c r="B519" t="s">
        <v>551</v>
      </c>
      <c r="C519" t="s">
        <v>552</v>
      </c>
      <c r="D519" t="s">
        <v>13</v>
      </c>
      <c r="E519" s="13">
        <v>117.75</v>
      </c>
      <c r="F519">
        <v>3293</v>
      </c>
      <c r="G519" t="s">
        <v>392</v>
      </c>
    </row>
    <row r="520" spans="1:7" x14ac:dyDescent="0.25">
      <c r="A520"/>
      <c r="B520" t="s">
        <v>15</v>
      </c>
      <c r="C520" t="s">
        <v>15</v>
      </c>
      <c r="D520" s="16" t="s">
        <v>16</v>
      </c>
      <c r="E520" s="13">
        <v>117.75</v>
      </c>
      <c r="G520" t="s">
        <v>15</v>
      </c>
    </row>
    <row r="521" spans="1:7" x14ac:dyDescent="0.25">
      <c r="A521">
        <v>7048</v>
      </c>
      <c r="B521" t="s">
        <v>553</v>
      </c>
      <c r="C521" t="s">
        <v>554</v>
      </c>
      <c r="D521" t="s">
        <v>13</v>
      </c>
      <c r="E521" s="13">
        <v>2000</v>
      </c>
      <c r="F521">
        <v>3239</v>
      </c>
      <c r="G521" t="s">
        <v>30</v>
      </c>
    </row>
    <row r="522" spans="1:7" x14ac:dyDescent="0.25">
      <c r="A522"/>
      <c r="B522" t="s">
        <v>15</v>
      </c>
      <c r="C522" t="s">
        <v>15</v>
      </c>
      <c r="D522" s="16" t="s">
        <v>16</v>
      </c>
      <c r="E522" s="13">
        <v>2000</v>
      </c>
      <c r="G522" t="s">
        <v>15</v>
      </c>
    </row>
    <row r="523" spans="1:7" x14ac:dyDescent="0.25">
      <c r="A523">
        <v>7064</v>
      </c>
      <c r="B523" t="s">
        <v>555</v>
      </c>
      <c r="C523" t="s">
        <v>556</v>
      </c>
      <c r="D523" t="s">
        <v>13</v>
      </c>
      <c r="E523" s="13">
        <v>16437.5</v>
      </c>
      <c r="F523">
        <v>4262</v>
      </c>
      <c r="G523" t="s">
        <v>69</v>
      </c>
    </row>
    <row r="524" spans="1:7" x14ac:dyDescent="0.25">
      <c r="A524"/>
      <c r="B524" t="s">
        <v>15</v>
      </c>
      <c r="C524" t="s">
        <v>15</v>
      </c>
      <c r="D524" s="16" t="s">
        <v>16</v>
      </c>
      <c r="E524" s="13">
        <v>16437.5</v>
      </c>
      <c r="G524" t="s">
        <v>15</v>
      </c>
    </row>
    <row r="525" spans="1:7" x14ac:dyDescent="0.25">
      <c r="A525">
        <v>7072</v>
      </c>
      <c r="B525" t="s">
        <v>557</v>
      </c>
      <c r="C525" t="s">
        <v>558</v>
      </c>
      <c r="D525" t="s">
        <v>190</v>
      </c>
      <c r="E525" s="13">
        <v>86117.43</v>
      </c>
      <c r="F525">
        <v>4231</v>
      </c>
      <c r="G525" t="s">
        <v>212</v>
      </c>
    </row>
    <row r="526" spans="1:7" x14ac:dyDescent="0.25">
      <c r="A526"/>
      <c r="B526"/>
      <c r="C526" t="s">
        <v>558</v>
      </c>
      <c r="D526" t="s">
        <v>190</v>
      </c>
      <c r="E526" s="13">
        <v>7023.16</v>
      </c>
      <c r="F526">
        <v>27212</v>
      </c>
      <c r="G526" t="s">
        <v>339</v>
      </c>
    </row>
    <row r="527" spans="1:7" x14ac:dyDescent="0.25">
      <c r="A527"/>
      <c r="B527" t="s">
        <v>15</v>
      </c>
      <c r="C527" t="s">
        <v>15</v>
      </c>
      <c r="D527" s="16" t="s">
        <v>16</v>
      </c>
      <c r="E527" s="13">
        <v>93140.59</v>
      </c>
      <c r="G527" t="s">
        <v>15</v>
      </c>
    </row>
    <row r="528" spans="1:7" x14ac:dyDescent="0.25">
      <c r="A528">
        <v>7074</v>
      </c>
      <c r="B528" t="s">
        <v>559</v>
      </c>
      <c r="C528" t="s">
        <v>560</v>
      </c>
      <c r="D528" t="s">
        <v>26</v>
      </c>
      <c r="E528" s="13">
        <v>450</v>
      </c>
      <c r="F528">
        <v>3239</v>
      </c>
      <c r="G528" t="s">
        <v>30</v>
      </c>
    </row>
    <row r="529" spans="1:7" x14ac:dyDescent="0.25">
      <c r="A529"/>
      <c r="B529" t="s">
        <v>15</v>
      </c>
      <c r="C529" t="s">
        <v>15</v>
      </c>
      <c r="D529" s="16" t="s">
        <v>16</v>
      </c>
      <c r="E529" s="13">
        <v>450</v>
      </c>
      <c r="G529" t="s">
        <v>15</v>
      </c>
    </row>
    <row r="530" spans="1:7" x14ac:dyDescent="0.25">
      <c r="A530">
        <v>7082</v>
      </c>
      <c r="B530" t="s">
        <v>561</v>
      </c>
      <c r="C530" t="s">
        <v>562</v>
      </c>
      <c r="D530" t="s">
        <v>26</v>
      </c>
      <c r="E530" s="13">
        <v>3062.5</v>
      </c>
      <c r="F530">
        <v>3239</v>
      </c>
      <c r="G530" t="s">
        <v>30</v>
      </c>
    </row>
    <row r="531" spans="1:7" x14ac:dyDescent="0.25">
      <c r="A531"/>
      <c r="B531" t="s">
        <v>15</v>
      </c>
      <c r="C531" t="s">
        <v>15</v>
      </c>
      <c r="D531" s="16" t="s">
        <v>16</v>
      </c>
      <c r="E531" s="13">
        <v>3062.5</v>
      </c>
      <c r="G531" t="s">
        <v>15</v>
      </c>
    </row>
    <row r="532" spans="1:7" x14ac:dyDescent="0.25">
      <c r="A532">
        <v>7098</v>
      </c>
      <c r="B532" t="s">
        <v>563</v>
      </c>
      <c r="C532" t="s">
        <v>564</v>
      </c>
      <c r="D532" t="s">
        <v>34</v>
      </c>
      <c r="E532" s="13">
        <v>1500</v>
      </c>
      <c r="F532">
        <v>3239</v>
      </c>
      <c r="G532" t="s">
        <v>30</v>
      </c>
    </row>
    <row r="533" spans="1:7" x14ac:dyDescent="0.25">
      <c r="A533"/>
      <c r="B533" t="s">
        <v>15</v>
      </c>
      <c r="C533" t="s">
        <v>15</v>
      </c>
      <c r="D533" s="16" t="s">
        <v>16</v>
      </c>
      <c r="E533" s="13">
        <v>1500</v>
      </c>
      <c r="G533" t="s">
        <v>15</v>
      </c>
    </row>
    <row r="534" spans="1:7" x14ac:dyDescent="0.25">
      <c r="A534">
        <v>7099</v>
      </c>
      <c r="B534" t="s">
        <v>565</v>
      </c>
      <c r="C534" t="s">
        <v>566</v>
      </c>
      <c r="D534" t="s">
        <v>175</v>
      </c>
      <c r="E534" s="13">
        <v>15087.5</v>
      </c>
      <c r="F534">
        <v>4124</v>
      </c>
      <c r="G534" t="s">
        <v>31</v>
      </c>
    </row>
    <row r="535" spans="1:7" x14ac:dyDescent="0.25">
      <c r="A535"/>
      <c r="B535" t="s">
        <v>15</v>
      </c>
      <c r="C535" t="s">
        <v>15</v>
      </c>
      <c r="D535" s="16" t="s">
        <v>16</v>
      </c>
      <c r="E535" s="13">
        <v>15087.5</v>
      </c>
      <c r="G535" t="s">
        <v>15</v>
      </c>
    </row>
    <row r="536" spans="1:7" x14ac:dyDescent="0.25">
      <c r="A536">
        <v>27111</v>
      </c>
      <c r="B536" t="s">
        <v>567</v>
      </c>
      <c r="C536" t="s">
        <v>568</v>
      </c>
      <c r="D536" t="s">
        <v>13</v>
      </c>
      <c r="E536" s="13">
        <v>132321.84</v>
      </c>
      <c r="F536">
        <v>4221</v>
      </c>
      <c r="G536" t="s">
        <v>262</v>
      </c>
    </row>
    <row r="537" spans="1:7" x14ac:dyDescent="0.25">
      <c r="A537"/>
      <c r="B537" t="s">
        <v>15</v>
      </c>
      <c r="C537" t="s">
        <v>15</v>
      </c>
      <c r="D537" s="16" t="s">
        <v>16</v>
      </c>
      <c r="E537" s="13">
        <v>132321.84</v>
      </c>
      <c r="G537" t="s">
        <v>15</v>
      </c>
    </row>
    <row r="538" spans="1:7" x14ac:dyDescent="0.25">
      <c r="A538">
        <v>7120</v>
      </c>
      <c r="B538" t="s">
        <v>569</v>
      </c>
      <c r="C538" t="s">
        <v>570</v>
      </c>
      <c r="D538" t="s">
        <v>571</v>
      </c>
      <c r="E538" s="13">
        <v>461.25</v>
      </c>
      <c r="F538">
        <v>4227</v>
      </c>
      <c r="G538" t="s">
        <v>38</v>
      </c>
    </row>
    <row r="539" spans="1:7" x14ac:dyDescent="0.25">
      <c r="A539"/>
      <c r="B539" t="s">
        <v>15</v>
      </c>
      <c r="C539" t="s">
        <v>15</v>
      </c>
      <c r="D539" s="16" t="s">
        <v>16</v>
      </c>
      <c r="E539" s="13">
        <v>461.25</v>
      </c>
      <c r="G539" t="s">
        <v>15</v>
      </c>
    </row>
    <row r="540" spans="1:7" x14ac:dyDescent="0.25">
      <c r="A540">
        <v>7123</v>
      </c>
      <c r="B540" t="s">
        <v>572</v>
      </c>
      <c r="C540" t="s">
        <v>573</v>
      </c>
      <c r="D540" t="s">
        <v>574</v>
      </c>
      <c r="E540" s="13">
        <v>625</v>
      </c>
      <c r="F540">
        <v>3235</v>
      </c>
      <c r="G540" t="s">
        <v>94</v>
      </c>
    </row>
    <row r="541" spans="1:7" x14ac:dyDescent="0.25">
      <c r="A541"/>
      <c r="B541" t="s">
        <v>15</v>
      </c>
      <c r="C541" t="s">
        <v>15</v>
      </c>
      <c r="D541" s="16" t="s">
        <v>16</v>
      </c>
      <c r="E541" s="13">
        <v>625</v>
      </c>
      <c r="G541" t="s">
        <v>15</v>
      </c>
    </row>
    <row r="542" spans="1:7" x14ac:dyDescent="0.25">
      <c r="A542">
        <v>7128</v>
      </c>
      <c r="B542" t="s">
        <v>575</v>
      </c>
      <c r="C542" t="s">
        <v>576</v>
      </c>
      <c r="D542" t="s">
        <v>13</v>
      </c>
      <c r="E542" s="13">
        <v>6250</v>
      </c>
      <c r="F542">
        <v>3239</v>
      </c>
      <c r="G542" t="s">
        <v>30</v>
      </c>
    </row>
    <row r="543" spans="1:7" x14ac:dyDescent="0.25">
      <c r="A543"/>
      <c r="B543" t="s">
        <v>15</v>
      </c>
      <c r="C543" t="s">
        <v>15</v>
      </c>
      <c r="D543" s="16" t="s">
        <v>16</v>
      </c>
      <c r="E543" s="13">
        <v>6250</v>
      </c>
      <c r="G543" t="s">
        <v>15</v>
      </c>
    </row>
    <row r="544" spans="1:7" x14ac:dyDescent="0.25">
      <c r="A544">
        <v>7129</v>
      </c>
      <c r="B544" t="s">
        <v>577</v>
      </c>
      <c r="C544" s="9">
        <v>93172436678</v>
      </c>
      <c r="D544" s="17" t="s">
        <v>454</v>
      </c>
      <c r="E544" s="13">
        <v>3000</v>
      </c>
      <c r="F544">
        <v>27212</v>
      </c>
      <c r="G544" t="s">
        <v>339</v>
      </c>
    </row>
    <row r="545" spans="1:7" x14ac:dyDescent="0.25">
      <c r="A545"/>
      <c r="B545"/>
      <c r="C545"/>
      <c r="D545" s="16" t="s">
        <v>16</v>
      </c>
      <c r="E545" s="13">
        <v>3000</v>
      </c>
      <c r="G545"/>
    </row>
    <row r="546" spans="1:7" x14ac:dyDescent="0.25">
      <c r="A546">
        <v>7131</v>
      </c>
      <c r="B546" t="s">
        <v>578</v>
      </c>
      <c r="C546" s="9">
        <v>37108385760</v>
      </c>
      <c r="D546" s="17" t="s">
        <v>276</v>
      </c>
      <c r="E546" s="13">
        <v>3000</v>
      </c>
      <c r="F546">
        <v>27212</v>
      </c>
      <c r="G546" t="s">
        <v>339</v>
      </c>
    </row>
    <row r="547" spans="1:7" x14ac:dyDescent="0.25">
      <c r="A547"/>
      <c r="B547"/>
      <c r="C547"/>
      <c r="D547" s="16" t="s">
        <v>16</v>
      </c>
      <c r="E547" s="13">
        <v>3000</v>
      </c>
      <c r="G547"/>
    </row>
    <row r="548" spans="1:7" x14ac:dyDescent="0.25">
      <c r="A548">
        <v>7136</v>
      </c>
      <c r="B548" t="s">
        <v>579</v>
      </c>
      <c r="C548" t="s">
        <v>580</v>
      </c>
      <c r="D548" t="s">
        <v>13</v>
      </c>
      <c r="E548" s="13">
        <v>375</v>
      </c>
      <c r="F548">
        <v>3213</v>
      </c>
      <c r="G548" t="s">
        <v>228</v>
      </c>
    </row>
    <row r="549" spans="1:7" x14ac:dyDescent="0.25">
      <c r="A549"/>
      <c r="B549" t="s">
        <v>15</v>
      </c>
      <c r="C549" t="s">
        <v>15</v>
      </c>
      <c r="D549" s="16" t="s">
        <v>16</v>
      </c>
      <c r="E549" s="13">
        <v>375</v>
      </c>
      <c r="G549" t="s">
        <v>15</v>
      </c>
    </row>
    <row r="550" spans="1:7" x14ac:dyDescent="0.25">
      <c r="A550">
        <v>7141</v>
      </c>
      <c r="B550" t="s">
        <v>581</v>
      </c>
      <c r="C550" t="s">
        <v>582</v>
      </c>
      <c r="D550" t="s">
        <v>163</v>
      </c>
      <c r="E550" s="13">
        <v>457012.19</v>
      </c>
      <c r="F550">
        <v>4124</v>
      </c>
      <c r="G550" t="s">
        <v>31</v>
      </c>
    </row>
    <row r="551" spans="1:7" x14ac:dyDescent="0.25">
      <c r="A551"/>
      <c r="B551" t="s">
        <v>15</v>
      </c>
      <c r="C551" t="s">
        <v>15</v>
      </c>
      <c r="D551" s="16" t="s">
        <v>16</v>
      </c>
      <c r="E551" s="13">
        <v>457012.19</v>
      </c>
      <c r="G551" t="s">
        <v>15</v>
      </c>
    </row>
    <row r="552" spans="1:7" x14ac:dyDescent="0.25">
      <c r="A552">
        <v>7159</v>
      </c>
      <c r="B552" t="s">
        <v>583</v>
      </c>
      <c r="C552" t="s">
        <v>584</v>
      </c>
      <c r="D552" t="s">
        <v>34</v>
      </c>
      <c r="E552" s="13">
        <v>282.5</v>
      </c>
      <c r="F552">
        <v>3232</v>
      </c>
      <c r="G552" t="s">
        <v>23</v>
      </c>
    </row>
    <row r="553" spans="1:7" x14ac:dyDescent="0.25">
      <c r="A553"/>
      <c r="B553" t="s">
        <v>15</v>
      </c>
      <c r="C553" t="s">
        <v>15</v>
      </c>
      <c r="D553" s="16" t="s">
        <v>16</v>
      </c>
      <c r="E553" s="13">
        <v>282.5</v>
      </c>
      <c r="G553" t="s">
        <v>15</v>
      </c>
    </row>
    <row r="554" spans="1:7" x14ac:dyDescent="0.25">
      <c r="A554">
        <v>7165</v>
      </c>
      <c r="B554" t="s">
        <v>585</v>
      </c>
      <c r="C554" t="s">
        <v>586</v>
      </c>
      <c r="D554" t="s">
        <v>587</v>
      </c>
      <c r="E554" s="13">
        <v>30.72</v>
      </c>
      <c r="F554">
        <v>3222</v>
      </c>
      <c r="G554" t="s">
        <v>20</v>
      </c>
    </row>
    <row r="555" spans="1:7" x14ac:dyDescent="0.25">
      <c r="A555"/>
      <c r="B555" t="s">
        <v>15</v>
      </c>
      <c r="C555" t="s">
        <v>15</v>
      </c>
      <c r="D555" s="16" t="s">
        <v>16</v>
      </c>
      <c r="E555" s="13">
        <v>30.72</v>
      </c>
      <c r="G555" t="s">
        <v>15</v>
      </c>
    </row>
    <row r="556" spans="1:7" x14ac:dyDescent="0.25">
      <c r="A556">
        <v>7166</v>
      </c>
      <c r="B556" t="s">
        <v>588</v>
      </c>
      <c r="C556" t="s">
        <v>589</v>
      </c>
      <c r="D556" t="s">
        <v>355</v>
      </c>
      <c r="E556" s="13">
        <v>84.3</v>
      </c>
      <c r="F556">
        <v>3222</v>
      </c>
      <c r="G556" t="s">
        <v>20</v>
      </c>
    </row>
    <row r="557" spans="1:7" x14ac:dyDescent="0.25">
      <c r="A557"/>
      <c r="B557" t="s">
        <v>15</v>
      </c>
      <c r="C557" t="s">
        <v>15</v>
      </c>
      <c r="D557" s="16" t="s">
        <v>16</v>
      </c>
      <c r="E557" s="13">
        <v>84.3</v>
      </c>
      <c r="G557" t="s">
        <v>15</v>
      </c>
    </row>
    <row r="558" spans="1:7" x14ac:dyDescent="0.25">
      <c r="A558">
        <v>7167</v>
      </c>
      <c r="B558" t="s">
        <v>590</v>
      </c>
      <c r="C558" t="s">
        <v>591</v>
      </c>
      <c r="D558" t="s">
        <v>120</v>
      </c>
      <c r="E558" s="13">
        <v>60.34</v>
      </c>
      <c r="F558">
        <v>3221</v>
      </c>
      <c r="G558" t="s">
        <v>19</v>
      </c>
    </row>
    <row r="559" spans="1:7" x14ac:dyDescent="0.25">
      <c r="A559"/>
      <c r="B559" t="s">
        <v>15</v>
      </c>
      <c r="C559" t="s">
        <v>15</v>
      </c>
      <c r="D559" s="16" t="s">
        <v>16</v>
      </c>
      <c r="E559" s="13">
        <v>60.34</v>
      </c>
      <c r="G559" t="s">
        <v>15</v>
      </c>
    </row>
    <row r="560" spans="1:7" x14ac:dyDescent="0.25">
      <c r="A560">
        <v>7168</v>
      </c>
      <c r="B560" t="s">
        <v>592</v>
      </c>
      <c r="C560" t="s">
        <v>593</v>
      </c>
      <c r="D560" t="s">
        <v>13</v>
      </c>
      <c r="E560" s="13">
        <v>805.29</v>
      </c>
      <c r="F560">
        <v>4224</v>
      </c>
      <c r="G560" t="s">
        <v>123</v>
      </c>
    </row>
    <row r="561" spans="1:7" x14ac:dyDescent="0.25">
      <c r="A561"/>
      <c r="B561" t="s">
        <v>15</v>
      </c>
      <c r="C561" t="s">
        <v>15</v>
      </c>
      <c r="D561" s="16" t="s">
        <v>16</v>
      </c>
      <c r="E561" s="13">
        <v>805.29</v>
      </c>
      <c r="G561" t="s">
        <v>15</v>
      </c>
    </row>
    <row r="562" spans="1:7" x14ac:dyDescent="0.25">
      <c r="A562">
        <v>7169</v>
      </c>
      <c r="B562" t="s">
        <v>594</v>
      </c>
      <c r="C562" t="s">
        <v>595</v>
      </c>
      <c r="D562" t="s">
        <v>596</v>
      </c>
      <c r="E562" s="13">
        <v>5831.25</v>
      </c>
      <c r="F562">
        <v>4124</v>
      </c>
      <c r="G562" t="s">
        <v>31</v>
      </c>
    </row>
    <row r="563" spans="1:7" x14ac:dyDescent="0.25">
      <c r="A563"/>
      <c r="B563" t="s">
        <v>15</v>
      </c>
      <c r="C563" t="s">
        <v>15</v>
      </c>
      <c r="D563" s="16" t="s">
        <v>16</v>
      </c>
      <c r="E563" s="13">
        <v>5831.25</v>
      </c>
      <c r="G563" t="s">
        <v>15</v>
      </c>
    </row>
    <row r="564" spans="1:7" x14ac:dyDescent="0.25">
      <c r="A564">
        <v>7170</v>
      </c>
      <c r="B564" t="s">
        <v>597</v>
      </c>
      <c r="C564" t="s">
        <v>598</v>
      </c>
      <c r="D564" t="s">
        <v>13</v>
      </c>
      <c r="E564" s="13">
        <v>150</v>
      </c>
      <c r="F564">
        <v>3213</v>
      </c>
      <c r="G564" t="s">
        <v>228</v>
      </c>
    </row>
    <row r="565" spans="1:7" x14ac:dyDescent="0.25">
      <c r="A565"/>
      <c r="B565" t="s">
        <v>15</v>
      </c>
      <c r="C565" t="s">
        <v>15</v>
      </c>
      <c r="D565" s="16" t="s">
        <v>16</v>
      </c>
      <c r="E565" s="13">
        <v>150</v>
      </c>
      <c r="G565" t="s">
        <v>15</v>
      </c>
    </row>
    <row r="566" spans="1:7" x14ac:dyDescent="0.25">
      <c r="A566">
        <v>7171</v>
      </c>
      <c r="B566" t="s">
        <v>599</v>
      </c>
      <c r="C566" t="s">
        <v>600</v>
      </c>
      <c r="D566" t="s">
        <v>13</v>
      </c>
      <c r="E566" s="13">
        <v>1000</v>
      </c>
      <c r="F566">
        <v>3239</v>
      </c>
      <c r="G566" t="s">
        <v>30</v>
      </c>
    </row>
    <row r="567" spans="1:7" x14ac:dyDescent="0.25">
      <c r="A567"/>
      <c r="B567" t="s">
        <v>15</v>
      </c>
      <c r="C567" t="s">
        <v>15</v>
      </c>
      <c r="D567" s="16" t="s">
        <v>16</v>
      </c>
      <c r="E567" s="13">
        <v>1000</v>
      </c>
      <c r="G567" t="s">
        <v>15</v>
      </c>
    </row>
    <row r="568" spans="1:7" x14ac:dyDescent="0.25">
      <c r="A568">
        <v>7172</v>
      </c>
      <c r="B568" t="s">
        <v>601</v>
      </c>
      <c r="C568" t="s">
        <v>602</v>
      </c>
      <c r="D568" t="s">
        <v>72</v>
      </c>
      <c r="E568" s="13">
        <v>1750</v>
      </c>
      <c r="F568">
        <v>4124</v>
      </c>
      <c r="G568" t="s">
        <v>31</v>
      </c>
    </row>
    <row r="569" spans="1:7" x14ac:dyDescent="0.25">
      <c r="A569"/>
      <c r="B569" t="s">
        <v>15</v>
      </c>
      <c r="C569" t="s">
        <v>15</v>
      </c>
      <c r="D569" s="16" t="s">
        <v>16</v>
      </c>
      <c r="E569" s="13">
        <v>1750</v>
      </c>
      <c r="G569" t="s">
        <v>15</v>
      </c>
    </row>
    <row r="570" spans="1:7" x14ac:dyDescent="0.25">
      <c r="A570">
        <v>7173</v>
      </c>
      <c r="B570" t="s">
        <v>603</v>
      </c>
      <c r="C570" t="s">
        <v>604</v>
      </c>
      <c r="D570" t="s">
        <v>13</v>
      </c>
      <c r="E570" s="13">
        <v>125</v>
      </c>
      <c r="F570">
        <v>3232</v>
      </c>
      <c r="G570" t="s">
        <v>23</v>
      </c>
    </row>
    <row r="571" spans="1:7" x14ac:dyDescent="0.25">
      <c r="A571"/>
      <c r="B571" t="s">
        <v>15</v>
      </c>
      <c r="C571" t="s">
        <v>15</v>
      </c>
      <c r="D571" s="16" t="s">
        <v>16</v>
      </c>
      <c r="E571" s="13">
        <v>125</v>
      </c>
      <c r="G571" t="s">
        <v>15</v>
      </c>
    </row>
    <row r="572" spans="1:7" x14ac:dyDescent="0.25">
      <c r="A572">
        <v>7176</v>
      </c>
      <c r="B572" t="s">
        <v>605</v>
      </c>
      <c r="C572" t="s">
        <v>606</v>
      </c>
      <c r="D572" t="s">
        <v>13</v>
      </c>
      <c r="E572" s="13">
        <v>5350</v>
      </c>
      <c r="F572">
        <v>4124</v>
      </c>
      <c r="G572" t="s">
        <v>31</v>
      </c>
    </row>
    <row r="573" spans="1:7" x14ac:dyDescent="0.25">
      <c r="A573"/>
      <c r="B573" t="s">
        <v>15</v>
      </c>
      <c r="C573" t="s">
        <v>15</v>
      </c>
      <c r="D573" s="16" t="s">
        <v>16</v>
      </c>
      <c r="E573" s="13">
        <v>5350</v>
      </c>
      <c r="G573" t="s">
        <v>15</v>
      </c>
    </row>
    <row r="574" spans="1:7" x14ac:dyDescent="0.25">
      <c r="A574">
        <v>793</v>
      </c>
      <c r="B574" t="s">
        <v>607</v>
      </c>
      <c r="C574" t="s">
        <v>608</v>
      </c>
      <c r="D574" t="s">
        <v>609</v>
      </c>
      <c r="E574" s="13">
        <v>288.31</v>
      </c>
      <c r="F574">
        <v>3222</v>
      </c>
      <c r="G574" t="s">
        <v>20</v>
      </c>
    </row>
    <row r="575" spans="1:7" x14ac:dyDescent="0.25">
      <c r="A575"/>
      <c r="B575" t="s">
        <v>15</v>
      </c>
      <c r="C575" t="s">
        <v>15</v>
      </c>
      <c r="D575" s="16" t="s">
        <v>16</v>
      </c>
      <c r="E575" s="13">
        <v>288.31</v>
      </c>
      <c r="G575" t="s">
        <v>15</v>
      </c>
    </row>
    <row r="576" spans="1:7" x14ac:dyDescent="0.25">
      <c r="A576">
        <v>815</v>
      </c>
      <c r="B576" t="s">
        <v>610</v>
      </c>
      <c r="C576" t="s">
        <v>611</v>
      </c>
      <c r="D576" t="s">
        <v>13</v>
      </c>
      <c r="E576" s="13">
        <v>4487.97</v>
      </c>
      <c r="F576">
        <v>3222</v>
      </c>
      <c r="G576" t="s">
        <v>20</v>
      </c>
    </row>
    <row r="577" spans="1:7" x14ac:dyDescent="0.25">
      <c r="A577"/>
      <c r="B577" t="s">
        <v>15</v>
      </c>
      <c r="C577" t="s">
        <v>15</v>
      </c>
      <c r="D577" s="16" t="s">
        <v>16</v>
      </c>
      <c r="E577" s="13">
        <v>4487.97</v>
      </c>
      <c r="G577" t="s">
        <v>15</v>
      </c>
    </row>
    <row r="578" spans="1:7" x14ac:dyDescent="0.25">
      <c r="A578">
        <v>89</v>
      </c>
      <c r="B578" t="s">
        <v>612</v>
      </c>
      <c r="C578" t="s">
        <v>613</v>
      </c>
      <c r="D578" t="s">
        <v>250</v>
      </c>
      <c r="E578" s="13">
        <v>590.75</v>
      </c>
      <c r="F578">
        <v>3222</v>
      </c>
      <c r="G578" t="s">
        <v>20</v>
      </c>
    </row>
    <row r="579" spans="1:7" x14ac:dyDescent="0.25">
      <c r="A579"/>
      <c r="B579" t="s">
        <v>15</v>
      </c>
      <c r="C579" t="s">
        <v>15</v>
      </c>
      <c r="D579" s="16" t="s">
        <v>16</v>
      </c>
      <c r="E579" s="13">
        <v>590.75</v>
      </c>
      <c r="G579" t="s">
        <v>15</v>
      </c>
    </row>
    <row r="580" spans="1:7" x14ac:dyDescent="0.25">
      <c r="A580">
        <v>96</v>
      </c>
      <c r="B580" t="s">
        <v>614</v>
      </c>
      <c r="C580" t="s">
        <v>615</v>
      </c>
      <c r="D580" t="s">
        <v>93</v>
      </c>
      <c r="E580" s="13">
        <v>996.6</v>
      </c>
      <c r="F580">
        <v>3239</v>
      </c>
      <c r="G580" t="s">
        <v>30</v>
      </c>
    </row>
    <row r="581" spans="1:7" x14ac:dyDescent="0.25">
      <c r="A581"/>
      <c r="B581" t="s">
        <v>15</v>
      </c>
      <c r="C581" t="s">
        <v>15</v>
      </c>
      <c r="D581" s="16" t="s">
        <v>16</v>
      </c>
      <c r="E581" s="13">
        <v>996.6</v>
      </c>
      <c r="G581" t="s">
        <v>15</v>
      </c>
    </row>
    <row r="582" spans="1:7" x14ac:dyDescent="0.25">
      <c r="A582">
        <v>975</v>
      </c>
      <c r="B582" t="s">
        <v>616</v>
      </c>
      <c r="C582" t="s">
        <v>617</v>
      </c>
      <c r="D582" t="s">
        <v>13</v>
      </c>
      <c r="E582" s="13">
        <v>36192.379999999997</v>
      </c>
      <c r="F582">
        <v>4231</v>
      </c>
      <c r="G582" t="s">
        <v>212</v>
      </c>
    </row>
    <row r="583" spans="1:7" x14ac:dyDescent="0.25">
      <c r="A583"/>
      <c r="B583" t="s">
        <v>15</v>
      </c>
      <c r="C583" t="s">
        <v>15</v>
      </c>
      <c r="D583" s="16" t="s">
        <v>16</v>
      </c>
      <c r="E583" s="13">
        <v>36192.379999999997</v>
      </c>
      <c r="G583" t="s">
        <v>15</v>
      </c>
    </row>
    <row r="584" spans="1:7" x14ac:dyDescent="0.25">
      <c r="A584">
        <v>991</v>
      </c>
      <c r="B584" t="s">
        <v>618</v>
      </c>
      <c r="C584" t="s">
        <v>619</v>
      </c>
      <c r="D584" t="s">
        <v>34</v>
      </c>
      <c r="E584" s="13">
        <v>171.7</v>
      </c>
      <c r="F584">
        <v>3211</v>
      </c>
      <c r="G584" t="s">
        <v>248</v>
      </c>
    </row>
    <row r="585" spans="1:7" x14ac:dyDescent="0.25">
      <c r="A585"/>
      <c r="B585" t="s">
        <v>15</v>
      </c>
      <c r="C585" t="s">
        <v>15</v>
      </c>
      <c r="D585" s="16" t="s">
        <v>16</v>
      </c>
      <c r="E585" s="13">
        <v>171.7</v>
      </c>
      <c r="G585" t="s">
        <v>15</v>
      </c>
    </row>
    <row r="586" spans="1:7" x14ac:dyDescent="0.25">
      <c r="A586" s="18" t="s">
        <v>620</v>
      </c>
      <c r="B586" s="19"/>
      <c r="C586" s="20" t="s">
        <v>15</v>
      </c>
      <c r="D586" s="21" t="s">
        <v>15</v>
      </c>
      <c r="E586" s="22">
        <f>SUMIF(D11:D585,D585,E11:E585)</f>
        <v>8792893.3199999966</v>
      </c>
      <c r="F586" s="23"/>
      <c r="G586" s="24"/>
    </row>
    <row r="587" spans="1:7" x14ac:dyDescent="0.25">
      <c r="A587" s="32"/>
      <c r="B587" s="33"/>
      <c r="C587" s="34"/>
      <c r="D587" s="35"/>
      <c r="E587" s="36"/>
      <c r="F587" s="37"/>
      <c r="G587" s="38"/>
    </row>
    <row r="588" spans="1:7" x14ac:dyDescent="0.25">
      <c r="A588" s="18" t="s">
        <v>621</v>
      </c>
      <c r="B588" s="39"/>
      <c r="C588" s="40"/>
      <c r="D588" s="39"/>
      <c r="E588" s="41"/>
      <c r="F588" s="42"/>
      <c r="G588" s="43"/>
    </row>
    <row r="589" spans="1:7" ht="30" x14ac:dyDescent="0.25">
      <c r="A589" s="44"/>
      <c r="B589" s="45"/>
      <c r="C589" s="46"/>
      <c r="D589" s="45"/>
      <c r="E589" s="47">
        <v>628.13</v>
      </c>
      <c r="F589" s="48">
        <v>23921</v>
      </c>
      <c r="G589" s="49" t="s">
        <v>622</v>
      </c>
    </row>
    <row r="590" spans="1:7" x14ac:dyDescent="0.25">
      <c r="A590" s="44"/>
      <c r="B590" s="45"/>
      <c r="C590" s="46"/>
      <c r="D590" s="45"/>
      <c r="E590" s="47">
        <v>0</v>
      </c>
      <c r="F590" s="50">
        <v>3295</v>
      </c>
      <c r="G590" s="28" t="s">
        <v>117</v>
      </c>
    </row>
    <row r="591" spans="1:7" x14ac:dyDescent="0.25">
      <c r="A591" s="18" t="s">
        <v>623</v>
      </c>
      <c r="B591" s="51"/>
      <c r="C591" s="52"/>
      <c r="D591" s="51"/>
      <c r="E591" s="53">
        <f>E589+E590</f>
        <v>628.13</v>
      </c>
      <c r="F591" s="54"/>
      <c r="G591" s="55"/>
    </row>
    <row r="592" spans="1:7" x14ac:dyDescent="0.25">
      <c r="A592" s="44"/>
      <c r="B592" s="28"/>
      <c r="C592" s="44"/>
      <c r="D592" s="28"/>
      <c r="E592" s="56"/>
      <c r="F592" s="45"/>
      <c r="G592" s="28"/>
    </row>
    <row r="593" spans="1:10" x14ac:dyDescent="0.25">
      <c r="A593" s="18" t="s">
        <v>624</v>
      </c>
      <c r="B593" s="39"/>
      <c r="C593" s="40"/>
      <c r="D593" s="39"/>
      <c r="E593" s="41"/>
      <c r="F593" s="30"/>
      <c r="G593" s="43"/>
    </row>
    <row r="594" spans="1:10" x14ac:dyDescent="0.25">
      <c r="A594" s="44"/>
      <c r="B594" s="45"/>
      <c r="C594" s="46"/>
      <c r="D594" s="26"/>
      <c r="E594" s="47">
        <f>6883.71+2672.05</f>
        <v>9555.76</v>
      </c>
      <c r="F594" s="57">
        <v>3211</v>
      </c>
      <c r="G594" s="28" t="s">
        <v>625</v>
      </c>
    </row>
    <row r="595" spans="1:10" x14ac:dyDescent="0.25">
      <c r="A595" s="44"/>
      <c r="B595" s="45"/>
      <c r="C595" s="46"/>
      <c r="D595" s="27"/>
      <c r="E595" s="47">
        <f>3320-2897.26</f>
        <v>422.73999999999978</v>
      </c>
      <c r="F595" s="57">
        <v>3211</v>
      </c>
      <c r="G595" s="28" t="s">
        <v>626</v>
      </c>
    </row>
    <row r="596" spans="1:10" x14ac:dyDescent="0.25">
      <c r="A596" s="44"/>
      <c r="B596" s="45"/>
      <c r="C596" s="46"/>
      <c r="D596" s="27"/>
      <c r="E596" s="47"/>
      <c r="F596" s="57"/>
      <c r="G596" s="49"/>
      <c r="H596" s="58"/>
      <c r="I596" s="17"/>
      <c r="J596" s="17"/>
    </row>
    <row r="597" spans="1:10" x14ac:dyDescent="0.25">
      <c r="A597" s="44"/>
      <c r="B597" s="45"/>
      <c r="C597" s="46"/>
      <c r="D597" s="26"/>
      <c r="E597" s="47">
        <f>501189.13-14228.79+63403.16+19.65+137405.54</f>
        <v>687788.69000000006</v>
      </c>
      <c r="F597" s="57">
        <v>3111</v>
      </c>
      <c r="G597" s="28" t="s">
        <v>627</v>
      </c>
      <c r="H597" s="58"/>
      <c r="I597" s="59"/>
      <c r="J597" s="25"/>
    </row>
    <row r="598" spans="1:10" x14ac:dyDescent="0.25">
      <c r="A598" s="44"/>
      <c r="B598" s="45"/>
      <c r="C598" s="46"/>
      <c r="D598" s="26"/>
      <c r="E598" s="47">
        <v>3480.15</v>
      </c>
      <c r="F598" s="57">
        <v>3131</v>
      </c>
      <c r="G598" s="28" t="s">
        <v>628</v>
      </c>
      <c r="H598" s="58"/>
      <c r="I598" s="17"/>
      <c r="J598" s="25"/>
    </row>
    <row r="599" spans="1:10" x14ac:dyDescent="0.25">
      <c r="A599" s="44"/>
      <c r="B599" s="45"/>
      <c r="C599" s="46"/>
      <c r="D599" s="26"/>
      <c r="E599" s="47">
        <v>109700.69</v>
      </c>
      <c r="F599" s="57">
        <v>3132</v>
      </c>
      <c r="G599" s="28" t="s">
        <v>629</v>
      </c>
      <c r="H599" s="58"/>
      <c r="I599" s="17"/>
      <c r="J599" s="25"/>
    </row>
    <row r="600" spans="1:10" x14ac:dyDescent="0.25">
      <c r="A600" s="44"/>
      <c r="B600" s="45"/>
      <c r="C600" s="46"/>
      <c r="D600" s="26"/>
      <c r="E600" s="47">
        <v>14228.79</v>
      </c>
      <c r="F600" s="57">
        <v>3212</v>
      </c>
      <c r="G600" s="28" t="s">
        <v>630</v>
      </c>
      <c r="H600" s="58"/>
      <c r="I600" s="25"/>
      <c r="J600" s="25"/>
    </row>
    <row r="601" spans="1:10" x14ac:dyDescent="0.25">
      <c r="A601" s="44"/>
      <c r="B601" s="45"/>
      <c r="C601" s="46"/>
      <c r="D601" s="26"/>
      <c r="E601" s="47">
        <f>379.31+43.49+4560+1765.76+2520.13+87411.94+14900</f>
        <v>111580.63</v>
      </c>
      <c r="F601" s="57">
        <v>3121</v>
      </c>
      <c r="G601" s="28" t="s">
        <v>631</v>
      </c>
      <c r="H601" s="58"/>
      <c r="I601" s="25"/>
      <c r="J601" s="25"/>
    </row>
    <row r="602" spans="1:10" x14ac:dyDescent="0.25">
      <c r="A602" s="18" t="s">
        <v>632</v>
      </c>
      <c r="B602" s="51"/>
      <c r="C602" s="52"/>
      <c r="D602" s="51"/>
      <c r="E602" s="53">
        <f>SUM(E594:E601)</f>
        <v>936757.45000000007</v>
      </c>
      <c r="F602" s="31"/>
      <c r="G602" s="55"/>
      <c r="H602" s="60"/>
      <c r="I602" s="61"/>
      <c r="J602" s="62"/>
    </row>
    <row r="603" spans="1:10" x14ac:dyDescent="0.25">
      <c r="A603" s="44"/>
      <c r="B603" s="28"/>
      <c r="C603" s="46"/>
      <c r="D603" s="44"/>
      <c r="E603" s="56"/>
      <c r="F603" s="63"/>
      <c r="G603" s="45"/>
      <c r="H603" s="58"/>
      <c r="I603" s="17"/>
      <c r="J603" s="17"/>
    </row>
    <row r="604" spans="1:10" x14ac:dyDescent="0.25">
      <c r="A604" s="18" t="s">
        <v>633</v>
      </c>
      <c r="B604" s="39"/>
      <c r="C604" s="52"/>
      <c r="D604" s="39"/>
      <c r="E604" s="41"/>
      <c r="F604" s="30"/>
      <c r="G604" s="43"/>
      <c r="H604" s="58"/>
      <c r="I604" s="17"/>
      <c r="J604" s="17"/>
    </row>
    <row r="605" spans="1:10" x14ac:dyDescent="0.25">
      <c r="A605" s="29"/>
      <c r="B605" s="64" t="s">
        <v>634</v>
      </c>
      <c r="C605" s="46"/>
      <c r="D605" s="45"/>
      <c r="E605" s="65">
        <v>39.619999999999997</v>
      </c>
      <c r="F605" s="57">
        <v>3237</v>
      </c>
      <c r="G605" s="28" t="s">
        <v>635</v>
      </c>
    </row>
    <row r="606" spans="1:10" x14ac:dyDescent="0.25">
      <c r="A606" s="29"/>
      <c r="B606" s="64" t="s">
        <v>636</v>
      </c>
      <c r="C606" s="46"/>
      <c r="D606" s="45"/>
      <c r="E606" s="65">
        <v>60.97</v>
      </c>
      <c r="F606" s="57">
        <v>3237</v>
      </c>
      <c r="G606" s="28" t="s">
        <v>635</v>
      </c>
    </row>
    <row r="607" spans="1:10" x14ac:dyDescent="0.25">
      <c r="A607" s="29"/>
      <c r="B607" s="64" t="s">
        <v>637</v>
      </c>
      <c r="C607" s="46"/>
      <c r="D607" s="45"/>
      <c r="E607" s="65">
        <v>267.60000000000002</v>
      </c>
      <c r="F607" s="57">
        <v>3237</v>
      </c>
      <c r="G607" s="28" t="s">
        <v>635</v>
      </c>
    </row>
    <row r="608" spans="1:10" x14ac:dyDescent="0.25">
      <c r="A608" s="29"/>
      <c r="B608" s="64" t="s">
        <v>638</v>
      </c>
      <c r="C608" s="46"/>
      <c r="D608" s="45"/>
      <c r="E608" s="65">
        <v>232.68</v>
      </c>
      <c r="F608" s="57">
        <v>3237</v>
      </c>
      <c r="G608" s="28" t="s">
        <v>635</v>
      </c>
    </row>
    <row r="609" spans="1:9" x14ac:dyDescent="0.25">
      <c r="A609" s="29"/>
      <c r="B609" s="64" t="s">
        <v>639</v>
      </c>
      <c r="C609" s="46"/>
      <c r="D609" s="45"/>
      <c r="E609" s="65">
        <v>82.33</v>
      </c>
      <c r="F609" s="57">
        <v>3237</v>
      </c>
      <c r="G609" s="28" t="s">
        <v>635</v>
      </c>
    </row>
    <row r="610" spans="1:9" x14ac:dyDescent="0.25">
      <c r="A610" s="29"/>
      <c r="B610" s="64" t="s">
        <v>640</v>
      </c>
      <c r="C610" s="46"/>
      <c r="D610" s="45"/>
      <c r="E610" s="65">
        <v>40.39</v>
      </c>
      <c r="F610" s="57">
        <v>3237</v>
      </c>
      <c r="G610" s="28" t="s">
        <v>635</v>
      </c>
    </row>
    <row r="611" spans="1:9" x14ac:dyDescent="0.25">
      <c r="A611" s="29"/>
      <c r="B611" s="64" t="s">
        <v>641</v>
      </c>
      <c r="C611" s="46"/>
      <c r="D611" s="45"/>
      <c r="E611" s="65">
        <v>267.60000000000002</v>
      </c>
      <c r="F611" s="57">
        <v>3237</v>
      </c>
      <c r="G611" s="28" t="s">
        <v>635</v>
      </c>
    </row>
    <row r="612" spans="1:9" x14ac:dyDescent="0.25">
      <c r="A612" s="29"/>
      <c r="B612" s="64" t="s">
        <v>642</v>
      </c>
      <c r="C612" s="46"/>
      <c r="D612" s="45"/>
      <c r="E612" s="65">
        <v>133.81</v>
      </c>
      <c r="F612" s="57">
        <v>3237</v>
      </c>
      <c r="G612" s="28" t="s">
        <v>635</v>
      </c>
    </row>
    <row r="613" spans="1:9" x14ac:dyDescent="0.25">
      <c r="A613" s="29"/>
      <c r="B613" s="64" t="s">
        <v>643</v>
      </c>
      <c r="C613" s="46"/>
      <c r="D613" s="45"/>
      <c r="E613" s="65">
        <v>41.17</v>
      </c>
      <c r="F613" s="57">
        <v>3237</v>
      </c>
      <c r="G613" s="28" t="s">
        <v>635</v>
      </c>
    </row>
    <row r="614" spans="1:9" x14ac:dyDescent="0.25">
      <c r="A614" s="29"/>
      <c r="B614" s="64" t="s">
        <v>644</v>
      </c>
      <c r="C614" s="46"/>
      <c r="D614" s="45"/>
      <c r="E614" s="65">
        <v>20.59</v>
      </c>
      <c r="F614" s="57">
        <v>3237</v>
      </c>
      <c r="G614" s="28" t="s">
        <v>635</v>
      </c>
      <c r="I614" s="13"/>
    </row>
    <row r="615" spans="1:9" x14ac:dyDescent="0.25">
      <c r="A615" s="29"/>
      <c r="B615" s="64" t="s">
        <v>645</v>
      </c>
      <c r="C615" s="46"/>
      <c r="D615" s="45"/>
      <c r="E615" s="65">
        <v>288.19</v>
      </c>
      <c r="F615" s="57">
        <v>3237</v>
      </c>
      <c r="G615" s="28" t="s">
        <v>635</v>
      </c>
      <c r="I615" s="66"/>
    </row>
    <row r="616" spans="1:9" x14ac:dyDescent="0.25">
      <c r="A616" s="29"/>
      <c r="B616" s="64" t="s">
        <v>646</v>
      </c>
      <c r="C616" s="46"/>
      <c r="D616" s="45"/>
      <c r="E616" s="65">
        <v>61.76</v>
      </c>
      <c r="F616" s="57">
        <v>3237</v>
      </c>
      <c r="G616" s="28" t="s">
        <v>635</v>
      </c>
    </row>
    <row r="617" spans="1:9" x14ac:dyDescent="0.25">
      <c r="A617" s="29"/>
      <c r="B617" s="64" t="s">
        <v>647</v>
      </c>
      <c r="C617" s="46"/>
      <c r="D617" s="45"/>
      <c r="E617" s="65">
        <v>99.06</v>
      </c>
      <c r="F617" s="57">
        <v>3237</v>
      </c>
      <c r="G617" s="28" t="s">
        <v>635</v>
      </c>
    </row>
    <row r="618" spans="1:9" x14ac:dyDescent="0.25">
      <c r="A618" s="29"/>
      <c r="B618" s="64" t="s">
        <v>648</v>
      </c>
      <c r="C618" s="46"/>
      <c r="D618" s="45"/>
      <c r="E618" s="65">
        <v>226.42</v>
      </c>
      <c r="F618" s="57">
        <v>3237</v>
      </c>
      <c r="G618" s="28" t="s">
        <v>635</v>
      </c>
    </row>
    <row r="619" spans="1:9" x14ac:dyDescent="0.25">
      <c r="A619" s="29"/>
      <c r="B619" s="64" t="s">
        <v>649</v>
      </c>
      <c r="C619" s="46"/>
      <c r="D619" s="45"/>
      <c r="E619" s="65">
        <v>41.17</v>
      </c>
      <c r="F619" s="57">
        <v>3237</v>
      </c>
      <c r="G619" s="28" t="s">
        <v>635</v>
      </c>
    </row>
    <row r="620" spans="1:9" x14ac:dyDescent="0.25">
      <c r="A620" s="29"/>
      <c r="B620" s="64" t="s">
        <v>650</v>
      </c>
      <c r="C620" s="46"/>
      <c r="D620" s="45"/>
      <c r="E620" s="65">
        <v>267.60000000000002</v>
      </c>
      <c r="F620" s="57">
        <v>3237</v>
      </c>
      <c r="G620" s="28" t="s">
        <v>635</v>
      </c>
    </row>
    <row r="621" spans="1:9" x14ac:dyDescent="0.25">
      <c r="A621" s="29"/>
      <c r="B621" s="64" t="s">
        <v>651</v>
      </c>
      <c r="C621" s="46"/>
      <c r="D621" s="45"/>
      <c r="E621" s="65">
        <v>41.17</v>
      </c>
      <c r="F621" s="57">
        <v>3237</v>
      </c>
      <c r="G621" s="28" t="s">
        <v>635</v>
      </c>
    </row>
    <row r="622" spans="1:9" x14ac:dyDescent="0.25">
      <c r="A622" s="29"/>
      <c r="B622" s="64" t="s">
        <v>652</v>
      </c>
      <c r="C622" s="46"/>
      <c r="D622" s="45"/>
      <c r="E622" s="65">
        <v>41.17</v>
      </c>
      <c r="F622" s="57">
        <v>3237</v>
      </c>
      <c r="G622" s="28" t="s">
        <v>635</v>
      </c>
    </row>
    <row r="623" spans="1:9" x14ac:dyDescent="0.25">
      <c r="A623" s="29"/>
      <c r="B623" s="64" t="s">
        <v>653</v>
      </c>
      <c r="C623" s="46"/>
      <c r="D623" s="45"/>
      <c r="E623" s="65">
        <v>862.39</v>
      </c>
      <c r="F623" s="57">
        <v>3237</v>
      </c>
      <c r="G623" s="28" t="s">
        <v>635</v>
      </c>
    </row>
    <row r="624" spans="1:9" x14ac:dyDescent="0.25">
      <c r="A624" s="29"/>
      <c r="B624" s="64" t="s">
        <v>654</v>
      </c>
      <c r="C624" s="46"/>
      <c r="D624" s="45"/>
      <c r="E624" s="65">
        <v>82.33</v>
      </c>
      <c r="F624" s="57">
        <v>3237</v>
      </c>
      <c r="G624" s="28" t="s">
        <v>635</v>
      </c>
    </row>
    <row r="625" spans="1:10" s="6" customFormat="1" x14ac:dyDescent="0.25">
      <c r="A625" s="29"/>
      <c r="B625" s="64" t="s">
        <v>655</v>
      </c>
      <c r="C625" s="46"/>
      <c r="D625" s="45"/>
      <c r="E625" s="67">
        <v>1180.1099999999999</v>
      </c>
      <c r="F625" s="57">
        <v>3237</v>
      </c>
      <c r="G625" s="28" t="s">
        <v>635</v>
      </c>
      <c r="I625"/>
      <c r="J625"/>
    </row>
    <row r="626" spans="1:10" s="6" customFormat="1" x14ac:dyDescent="0.25">
      <c r="A626" s="29"/>
      <c r="B626" s="64" t="s">
        <v>656</v>
      </c>
      <c r="C626" s="46"/>
      <c r="D626" s="45"/>
      <c r="E626" s="65">
        <v>59.44</v>
      </c>
      <c r="F626" s="57">
        <v>3237</v>
      </c>
      <c r="G626" s="28" t="s">
        <v>635</v>
      </c>
      <c r="I626"/>
      <c r="J626"/>
    </row>
    <row r="627" spans="1:10" s="6" customFormat="1" x14ac:dyDescent="0.25">
      <c r="A627" s="29"/>
      <c r="B627" s="64" t="s">
        <v>657</v>
      </c>
      <c r="C627" s="46"/>
      <c r="D627" s="45"/>
      <c r="E627" s="65">
        <v>226.42</v>
      </c>
      <c r="F627" s="57">
        <v>3237</v>
      </c>
      <c r="G627" s="28" t="s">
        <v>635</v>
      </c>
      <c r="I627"/>
      <c r="J627"/>
    </row>
    <row r="628" spans="1:10" s="6" customFormat="1" x14ac:dyDescent="0.25">
      <c r="A628" s="29"/>
      <c r="B628" s="64" t="s">
        <v>658</v>
      </c>
      <c r="C628" s="46"/>
      <c r="D628" s="45"/>
      <c r="E628" s="67">
        <v>1862.1</v>
      </c>
      <c r="F628" s="57">
        <v>3237</v>
      </c>
      <c r="G628" s="28" t="s">
        <v>635</v>
      </c>
      <c r="I628"/>
      <c r="J628"/>
    </row>
    <row r="629" spans="1:10" s="6" customFormat="1" x14ac:dyDescent="0.25">
      <c r="A629" s="29"/>
      <c r="B629" s="64" t="s">
        <v>659</v>
      </c>
      <c r="C629" s="46"/>
      <c r="D629" s="45"/>
      <c r="E629" s="65">
        <v>317</v>
      </c>
      <c r="F629" s="57">
        <v>3237</v>
      </c>
      <c r="G629" s="28" t="s">
        <v>635</v>
      </c>
      <c r="I629"/>
      <c r="J629"/>
    </row>
    <row r="630" spans="1:10" s="6" customFormat="1" x14ac:dyDescent="0.25">
      <c r="A630" s="29"/>
      <c r="B630" s="64" t="s">
        <v>660</v>
      </c>
      <c r="C630" s="46"/>
      <c r="D630" s="45"/>
      <c r="E630" s="67">
        <v>1679.39</v>
      </c>
      <c r="F630" s="57">
        <v>3237</v>
      </c>
      <c r="G630" s="28" t="s">
        <v>635</v>
      </c>
      <c r="I630"/>
      <c r="J630"/>
    </row>
    <row r="631" spans="1:10" s="6" customFormat="1" x14ac:dyDescent="0.25">
      <c r="A631" s="29"/>
      <c r="B631" s="64" t="s">
        <v>661</v>
      </c>
      <c r="C631" s="46"/>
      <c r="D631" s="45"/>
      <c r="E631" s="65">
        <v>118.87</v>
      </c>
      <c r="F631" s="57">
        <v>3237</v>
      </c>
      <c r="G631" s="28" t="s">
        <v>635</v>
      </c>
      <c r="I631"/>
      <c r="J631"/>
    </row>
    <row r="632" spans="1:10" s="6" customFormat="1" x14ac:dyDescent="0.25">
      <c r="A632" s="29"/>
      <c r="B632" s="64" t="s">
        <v>662</v>
      </c>
      <c r="C632" s="46"/>
      <c r="D632" s="45"/>
      <c r="E632" s="68">
        <v>41.17</v>
      </c>
      <c r="F632" s="57">
        <v>3237</v>
      </c>
      <c r="G632" s="28" t="s">
        <v>635</v>
      </c>
      <c r="I632"/>
      <c r="J632"/>
    </row>
    <row r="633" spans="1:10" s="6" customFormat="1" x14ac:dyDescent="0.25">
      <c r="A633" s="29"/>
      <c r="B633" s="64" t="s">
        <v>663</v>
      </c>
      <c r="C633" s="46"/>
      <c r="D633" s="45"/>
      <c r="E633" s="65">
        <v>39.270000000000003</v>
      </c>
      <c r="F633" s="57">
        <v>3237</v>
      </c>
      <c r="G633" s="28" t="s">
        <v>635</v>
      </c>
      <c r="I633"/>
      <c r="J633"/>
    </row>
    <row r="634" spans="1:10" s="6" customFormat="1" x14ac:dyDescent="0.25">
      <c r="A634" s="29"/>
      <c r="B634" s="64" t="s">
        <v>664</v>
      </c>
      <c r="C634" s="46"/>
      <c r="D634" s="45"/>
      <c r="E634" s="67">
        <v>2229.98</v>
      </c>
      <c r="F634" s="57">
        <v>3237</v>
      </c>
      <c r="G634" s="28" t="s">
        <v>635</v>
      </c>
      <c r="I634"/>
      <c r="J634"/>
    </row>
    <row r="635" spans="1:10" s="6" customFormat="1" x14ac:dyDescent="0.25">
      <c r="A635" s="29"/>
      <c r="B635" s="64" t="s">
        <v>665</v>
      </c>
      <c r="C635" s="46"/>
      <c r="D635" s="45"/>
      <c r="E635" s="67">
        <v>2236.42</v>
      </c>
      <c r="F635" s="57">
        <v>3237</v>
      </c>
      <c r="G635" s="28" t="s">
        <v>635</v>
      </c>
      <c r="I635"/>
      <c r="J635"/>
    </row>
    <row r="636" spans="1:10" s="6" customFormat="1" x14ac:dyDescent="0.25">
      <c r="A636" s="29"/>
      <c r="B636" s="64" t="s">
        <v>666</v>
      </c>
      <c r="C636" s="46"/>
      <c r="D636" s="45"/>
      <c r="E636" s="67">
        <v>5498.13</v>
      </c>
      <c r="F636" s="57">
        <v>3237</v>
      </c>
      <c r="G636" s="28" t="s">
        <v>635</v>
      </c>
      <c r="I636"/>
      <c r="J636"/>
    </row>
    <row r="637" spans="1:10" s="6" customFormat="1" x14ac:dyDescent="0.25">
      <c r="A637" s="29"/>
      <c r="B637" s="64" t="s">
        <v>667</v>
      </c>
      <c r="C637" s="46"/>
      <c r="D637" s="45"/>
      <c r="E637" s="67">
        <v>1583.3</v>
      </c>
      <c r="F637" s="57">
        <v>3237</v>
      </c>
      <c r="G637" s="28" t="s">
        <v>635</v>
      </c>
      <c r="I637"/>
      <c r="J637"/>
    </row>
    <row r="638" spans="1:10" s="6" customFormat="1" x14ac:dyDescent="0.25">
      <c r="A638" s="29"/>
      <c r="B638" s="64" t="s">
        <v>668</v>
      </c>
      <c r="C638" s="46"/>
      <c r="D638" s="45"/>
      <c r="E638" s="67">
        <v>2900.99</v>
      </c>
      <c r="F638" s="57">
        <v>3237</v>
      </c>
      <c r="G638" s="28" t="s">
        <v>635</v>
      </c>
      <c r="I638"/>
      <c r="J638"/>
    </row>
    <row r="639" spans="1:10" s="6" customFormat="1" x14ac:dyDescent="0.25">
      <c r="A639" s="29"/>
      <c r="B639" s="64" t="s">
        <v>669</v>
      </c>
      <c r="C639" s="46"/>
      <c r="D639" s="45"/>
      <c r="E639" s="65">
        <v>40.42</v>
      </c>
      <c r="F639" s="57">
        <v>3237</v>
      </c>
      <c r="G639" s="28" t="s">
        <v>635</v>
      </c>
      <c r="I639"/>
      <c r="J639"/>
    </row>
    <row r="640" spans="1:10" s="6" customFormat="1" x14ac:dyDescent="0.25">
      <c r="A640" s="29"/>
      <c r="B640" s="64" t="s">
        <v>670</v>
      </c>
      <c r="C640" s="46"/>
      <c r="D640" s="45"/>
      <c r="E640" s="13">
        <v>6311.21</v>
      </c>
      <c r="F640" s="57">
        <v>3237</v>
      </c>
      <c r="G640" s="28" t="s">
        <v>635</v>
      </c>
      <c r="I640"/>
      <c r="J640"/>
    </row>
    <row r="641" spans="1:10" x14ac:dyDescent="0.25">
      <c r="A641" s="29"/>
      <c r="B641" s="64" t="s">
        <v>671</v>
      </c>
      <c r="C641" s="46"/>
      <c r="D641" s="45"/>
      <c r="E641" s="67">
        <v>2938.66</v>
      </c>
      <c r="F641" s="57">
        <v>3237</v>
      </c>
      <c r="G641" s="28" t="s">
        <v>635</v>
      </c>
    </row>
    <row r="642" spans="1:10" x14ac:dyDescent="0.25">
      <c r="A642" s="29"/>
      <c r="B642" s="64" t="s">
        <v>672</v>
      </c>
      <c r="C642" s="46"/>
      <c r="D642" s="45"/>
      <c r="E642" s="67">
        <v>3406.4</v>
      </c>
      <c r="F642" s="57">
        <v>3237</v>
      </c>
      <c r="G642" s="28" t="s">
        <v>635</v>
      </c>
    </row>
    <row r="643" spans="1:10" x14ac:dyDescent="0.25">
      <c r="A643" s="29"/>
      <c r="B643" s="64" t="s">
        <v>673</v>
      </c>
      <c r="C643" s="46"/>
      <c r="D643" s="45"/>
      <c r="E643" s="67">
        <v>2974.65</v>
      </c>
      <c r="F643" s="57">
        <v>3237</v>
      </c>
      <c r="G643" s="28" t="s">
        <v>635</v>
      </c>
    </row>
    <row r="644" spans="1:10" s="6" customFormat="1" x14ac:dyDescent="0.25">
      <c r="A644" s="18" t="s">
        <v>674</v>
      </c>
      <c r="B644" s="51"/>
      <c r="C644" s="52"/>
      <c r="D644" s="51"/>
      <c r="E644" s="53">
        <f>SUM(E605:E643)</f>
        <v>38841.949999999997</v>
      </c>
      <c r="F644" s="31"/>
      <c r="G644" s="55"/>
      <c r="I644"/>
      <c r="J644"/>
    </row>
    <row r="645" spans="1:10" s="6" customFormat="1" x14ac:dyDescent="0.25">
      <c r="A645" s="32"/>
      <c r="B645" s="45"/>
      <c r="C645" s="69"/>
      <c r="D645" s="45"/>
      <c r="E645" s="56"/>
      <c r="F645" s="57"/>
      <c r="G645" s="28"/>
      <c r="I645"/>
      <c r="J645"/>
    </row>
    <row r="646" spans="1:10" s="6" customFormat="1" x14ac:dyDescent="0.25">
      <c r="A646" s="18" t="s">
        <v>675</v>
      </c>
      <c r="B646" s="51"/>
      <c r="C646" s="52"/>
      <c r="D646" s="51"/>
      <c r="E646" s="53">
        <f>E586+E591+E602+E644</f>
        <v>9769120.8499999959</v>
      </c>
      <c r="F646" s="31"/>
      <c r="G646" s="55"/>
      <c r="I646"/>
      <c r="J646"/>
    </row>
    <row r="647" spans="1:10" s="6" customFormat="1" x14ac:dyDescent="0.25">
      <c r="A647" s="9"/>
      <c r="B647" s="10"/>
      <c r="C647" s="9"/>
      <c r="D647" s="70"/>
      <c r="E647" s="71"/>
      <c r="F647" s="72"/>
      <c r="G647" s="70"/>
      <c r="I647"/>
      <c r="J647"/>
    </row>
    <row r="648" spans="1:10" s="6" customFormat="1" x14ac:dyDescent="0.25">
      <c r="A648" s="9"/>
      <c r="B648" s="10"/>
      <c r="C648" s="9"/>
      <c r="D648" s="70"/>
      <c r="E648" s="71"/>
      <c r="F648" s="72"/>
      <c r="G648" s="70"/>
      <c r="I648"/>
      <c r="J648"/>
    </row>
    <row r="649" spans="1:10" x14ac:dyDescent="0.25">
      <c r="D649" s="70"/>
      <c r="E649" s="71"/>
      <c r="F649" s="72"/>
      <c r="G649" s="70"/>
    </row>
    <row r="650" spans="1:10" x14ac:dyDescent="0.25">
      <c r="D650" s="70"/>
      <c r="E650" s="71"/>
      <c r="F650" s="72"/>
      <c r="G650" s="70"/>
    </row>
    <row r="651" spans="1:10" x14ac:dyDescent="0.25">
      <c r="F651" s="72"/>
    </row>
    <row r="652" spans="1:10" x14ac:dyDescent="0.25">
      <c r="F652" s="72"/>
    </row>
    <row r="653" spans="1:10" x14ac:dyDescent="0.25">
      <c r="F653" s="72"/>
    </row>
    <row r="654" spans="1:10" s="10" customFormat="1" x14ac:dyDescent="0.25">
      <c r="A654" s="9"/>
      <c r="C654" s="9"/>
      <c r="E654" s="13"/>
      <c r="F654" s="72"/>
      <c r="H654" s="6"/>
      <c r="I654"/>
      <c r="J654"/>
    </row>
    <row r="656" spans="1:10" s="10" customFormat="1" x14ac:dyDescent="0.25">
      <c r="A656" s="9"/>
      <c r="B656" s="73"/>
      <c r="C656" s="9"/>
      <c r="E656" s="13"/>
      <c r="F656" s="72"/>
      <c r="H656" s="6"/>
      <c r="I656"/>
      <c r="J656"/>
    </row>
  </sheetData>
  <mergeCells count="1">
    <mergeCell ref="A7:G7"/>
  </mergeCells>
  <conditionalFormatting sqref="A10:G224 H102 A225:B225 D225:G225 A226:G406 A407:E407 A408:G475 A480:G496 A497:D497 F497:G497">
    <cfRule type="cellIs" dxfId="5" priority="2" operator="equal">
      <formula>"GDPR"</formula>
    </cfRule>
  </conditionalFormatting>
  <conditionalFormatting sqref="D1:D497 D647:D1048576">
    <cfRule type="containsText" dxfId="4" priority="3" operator="containsText" text="UKUPNO">
      <formula>NOT(ISERROR(SEARCH("UKUPNO",D1)))</formula>
    </cfRule>
  </conditionalFormatting>
  <conditionalFormatting sqref="D476">
    <cfRule type="cellIs" dxfId="3" priority="1" operator="equal">
      <formula>"GDPR"</formula>
    </cfRule>
  </conditionalFormatting>
  <conditionalFormatting sqref="D515:D517">
    <cfRule type="containsText" dxfId="2" priority="4" operator="containsText" text="UKUPNO">
      <formula>NOT(ISERROR(SEARCH("UKUPNO",D515)))</formula>
    </cfRule>
  </conditionalFormatting>
  <conditionalFormatting sqref="D592">
    <cfRule type="containsText" dxfId="1" priority="5" operator="containsText" text="UKUPNO">
      <formula>NOT(ISERROR(SEARCH("UKUPNO",D592)))</formula>
    </cfRule>
  </conditionalFormatting>
  <conditionalFormatting sqref="G8">
    <cfRule type="containsText" dxfId="0" priority="6" operator="containsText" text="UKUPNO">
      <formula>NOT(ISERROR(SEARCH("UKUPNO",G8)))</formula>
    </cfRule>
  </conditionalFormatting>
  <pageMargins left="0.7" right="0.7" top="0.75" bottom="0.75" header="0.3" footer="0.3"/>
  <pageSetup paperSize="9" scale="45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12.2025</vt:lpstr>
      <vt:lpstr>'12.2025'!Podrucje_ispisa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2026-01-20T15:25:30Z</dcterms:created>
  <dcterms:modified xsi:type="dcterms:W3CDTF">2026-01-21T06:58:11Z</dcterms:modified>
</cp:coreProperties>
</file>