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03.2025\"/>
    </mc:Choice>
  </mc:AlternateContent>
  <xr:revisionPtr revIDLastSave="0" documentId="13_ncr:1_{A2A6460D-FE30-4E67-82A8-3195881B185D}" xr6:coauthVersionLast="47" xr6:coauthVersionMax="47" xr10:uidLastSave="{00000000-0000-0000-0000-000000000000}"/>
  <bookViews>
    <workbookView xWindow="28680" yWindow="-120" windowWidth="29040" windowHeight="15720" xr2:uid="{4AB69B82-0447-4F2B-B655-6B73C1C06385}"/>
  </bookViews>
  <sheets>
    <sheet name="03.2025" sheetId="1" r:id="rId1"/>
  </sheets>
  <definedNames>
    <definedName name="_xlnm._FilterDatabase" localSheetId="0" hidden="1">'03.2025'!$A$12:$G$314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1" l="1"/>
  <c r="E325" i="1" l="1"/>
  <c r="E349" i="1" l="1"/>
  <c r="E340" i="1"/>
  <c r="E339" i="1"/>
  <c r="E338" i="1"/>
  <c r="E337" i="1"/>
  <c r="E336" i="1"/>
  <c r="E334" i="1"/>
  <c r="E330" i="1"/>
  <c r="E302" i="1"/>
  <c r="E303" i="1" s="1"/>
  <c r="E254" i="1"/>
  <c r="E230" i="1"/>
  <c r="E220" i="1"/>
  <c r="E222" i="1" s="1"/>
  <c r="E179" i="1"/>
  <c r="E173" i="1"/>
  <c r="E155" i="1"/>
  <c r="E139" i="1"/>
  <c r="E94" i="1"/>
  <c r="E77" i="1"/>
  <c r="E67" i="1"/>
  <c r="E28" i="1"/>
  <c r="E26" i="1"/>
  <c r="E29" i="1" l="1"/>
  <c r="E341" i="1"/>
  <c r="E351" i="1" l="1"/>
</calcChain>
</file>

<file path=xl/sharedStrings.xml><?xml version="1.0" encoding="utf-8"?>
<sst xmlns="http://schemas.openxmlformats.org/spreadsheetml/2006/main" count="1252" uniqueCount="388">
  <si>
    <t>PP</t>
  </si>
  <si>
    <t>NAZIV PRIMATELJA</t>
  </si>
  <si>
    <t>OIB PRIMATELJA</t>
  </si>
  <si>
    <t>IZNOS</t>
  </si>
  <si>
    <t>KONTO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</si>
  <si>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</si>
  <si>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</si>
  <si>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</si>
  <si>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</si>
  <si>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</si>
  <si>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/>
  </si>
  <si>
    <t>*Ukupno</t>
  </si>
  <si>
    <t>EMA d.o.o.</t>
  </si>
  <si>
    <t>22949834128</t>
  </si>
  <si>
    <t>Materijal i dijelovi za tekuće i investicijsko održavanje</t>
  </si>
  <si>
    <t>Usluge tekućeg i investicijskog održavanja</t>
  </si>
  <si>
    <t>GRAD SPLIT</t>
  </si>
  <si>
    <t>78755598868</t>
  </si>
  <si>
    <t>SPLIT</t>
  </si>
  <si>
    <t>Komunalne usluge</t>
  </si>
  <si>
    <t>ČISTOĆA d.o.o.</t>
  </si>
  <si>
    <t>16912997621</t>
  </si>
  <si>
    <t>DUBROVNIK</t>
  </si>
  <si>
    <t>MESSER CROATIA PLIN d.o.o.</t>
  </si>
  <si>
    <t>32179081874</t>
  </si>
  <si>
    <t>ZAPREŠIĆ</t>
  </si>
  <si>
    <t>Materijal i sirovine</t>
  </si>
  <si>
    <t>BAUHAUS-ZAGREB d.d.</t>
  </si>
  <si>
    <t>71642207963</t>
  </si>
  <si>
    <t>Sitni inventar i autogume</t>
  </si>
  <si>
    <t>SUMA INFORMATIKA d.o.o.</t>
  </si>
  <si>
    <t>93926415263</t>
  </si>
  <si>
    <t>Računalne usluge</t>
  </si>
  <si>
    <t>STUDENTSKI CENTAR SPLIT</t>
  </si>
  <si>
    <t>25975412650</t>
  </si>
  <si>
    <t>Intelektualne i osobne usluge</t>
  </si>
  <si>
    <t>VELEKEM d.d.</t>
  </si>
  <si>
    <t>62347407589</t>
  </si>
  <si>
    <t>KRŠĆANSKA SADAŠNJOST d.o.o.</t>
  </si>
  <si>
    <t>79817762581</t>
  </si>
  <si>
    <t>TEB POSLOVNO SAVJETOVANJE d.o.o.</t>
  </si>
  <si>
    <t>99944170669</t>
  </si>
  <si>
    <t>Stručno usavršavanje zaposlenika</t>
  </si>
  <si>
    <t>ING-GRAD d.o.o.</t>
  </si>
  <si>
    <t>93245284305</t>
  </si>
  <si>
    <t>Ostala prava</t>
  </si>
  <si>
    <t>AKD - ZAŠTITA d.o.o.</t>
  </si>
  <si>
    <t>09253797076</t>
  </si>
  <si>
    <t>Ostale usluge</t>
  </si>
  <si>
    <t>ZDENKA COMMERCE d.o.o.</t>
  </si>
  <si>
    <t>17789618635</t>
  </si>
  <si>
    <t>INA INDUSTRIJA NAFTE d.d.</t>
  </si>
  <si>
    <t>27759560625</t>
  </si>
  <si>
    <t>Energija</t>
  </si>
  <si>
    <t>HEP-TOPLINARSTVO d.o.o.</t>
  </si>
  <si>
    <t>15907062900</t>
  </si>
  <si>
    <t>BELVEDER d.o.o.</t>
  </si>
  <si>
    <t>06779162480</t>
  </si>
  <si>
    <t>RIJEKA</t>
  </si>
  <si>
    <t>LUKOM d.o.o.</t>
  </si>
  <si>
    <t>29732862130</t>
  </si>
  <si>
    <t>LUDBREG</t>
  </si>
  <si>
    <t>GRAD ZADAR</t>
  </si>
  <si>
    <t>09933651854</t>
  </si>
  <si>
    <t>ZADAR</t>
  </si>
  <si>
    <t>Zakupnine i najamnine</t>
  </si>
  <si>
    <t>06531901714</t>
  </si>
  <si>
    <t>UNIKOM d.o.o.</t>
  </si>
  <si>
    <t>07507345484</t>
  </si>
  <si>
    <t>OSIJEK</t>
  </si>
  <si>
    <t>VODOVOD d.o.o.ZADAR</t>
  </si>
  <si>
    <t>89406825003</t>
  </si>
  <si>
    <t>ZVIBOR d.o.o.</t>
  </si>
  <si>
    <t>03454358063</t>
  </si>
  <si>
    <t>Obveze ze jamčevne pologe</t>
  </si>
  <si>
    <t>PULA HERCULANEA d.o.o.</t>
  </si>
  <si>
    <t>11294943436</t>
  </si>
  <si>
    <t>PULA</t>
  </si>
  <si>
    <t>PEVEX d.d.</t>
  </si>
  <si>
    <t>73660371074</t>
  </si>
  <si>
    <t>SESVETE</t>
  </si>
  <si>
    <t>HRVATSKA RADIOTELEVIZIJA</t>
  </si>
  <si>
    <t>68419124305</t>
  </si>
  <si>
    <t>Pristojbe i naknade</t>
  </si>
  <si>
    <t>CRESCAT d.o.o.</t>
  </si>
  <si>
    <t>31608194500</t>
  </si>
  <si>
    <t>CROATIA OSIGURANJE d.d.</t>
  </si>
  <si>
    <t>26187994862</t>
  </si>
  <si>
    <t>Premije osiguranja</t>
  </si>
  <si>
    <t>AUTOCENTAR AGRAM d.d. ZA POPRAVAK I ODRŽAVANJE CESTOVNIH MOTORNIH VOZILA</t>
  </si>
  <si>
    <t>03785720358</t>
  </si>
  <si>
    <t>HRVATSKI TELEKOM d.d.</t>
  </si>
  <si>
    <t>81793146560</t>
  </si>
  <si>
    <t>Zatezne kamate</t>
  </si>
  <si>
    <t>HRVATSKI ZAVOD ZA NORME</t>
  </si>
  <si>
    <t>76844168802</t>
  </si>
  <si>
    <t>Članarine i norme</t>
  </si>
  <si>
    <t>NARODNE NOVINE d.d.</t>
  </si>
  <si>
    <t>64546066176</t>
  </si>
  <si>
    <t>GRADSKA PLINARA ZAGREB-OPSKRBA d.o.o.</t>
  </si>
  <si>
    <t>74364571096</t>
  </si>
  <si>
    <t>PRESSCUT d.o.o.</t>
  </si>
  <si>
    <t>34672089688</t>
  </si>
  <si>
    <t xml:space="preserve">JURIČEK-OBRT ZA TRGOVINU </t>
  </si>
  <si>
    <t>49312009068</t>
  </si>
  <si>
    <t>GORNJI STUPNIK</t>
  </si>
  <si>
    <t>VIVA INFO d.o.o.</t>
  </si>
  <si>
    <t>22361751585</t>
  </si>
  <si>
    <t>HEP OPSKRBA d.o.o.</t>
  </si>
  <si>
    <t>63073332379</t>
  </si>
  <si>
    <t>STUDENTSKI CENTAR U SISKU</t>
  </si>
  <si>
    <t>10831379912</t>
  </si>
  <si>
    <t>SISAK</t>
  </si>
  <si>
    <t>SANITAT DUBROVNIK d.o.o.</t>
  </si>
  <si>
    <t>99080716453</t>
  </si>
  <si>
    <t>FINANCIJSKA AGENCIJA</t>
  </si>
  <si>
    <t>85821130368</t>
  </si>
  <si>
    <t>Bankarske usluge i usluge platnog prometa</t>
  </si>
  <si>
    <t>STROJOPROMET-ZAGREB d.o.o.</t>
  </si>
  <si>
    <t>97994010225</t>
  </si>
  <si>
    <t>ŠENKOVEC</t>
  </si>
  <si>
    <t>HEP-TOPLINARSTVO d.o.o.POGON OSIJEK</t>
  </si>
  <si>
    <t>NOVI VAL d.o.o.</t>
  </si>
  <si>
    <t>07378869839</t>
  </si>
  <si>
    <t>SE-MARK d.o.o.</t>
  </si>
  <si>
    <t>84661725029</t>
  </si>
  <si>
    <t>GRAD OSIJEK</t>
  </si>
  <si>
    <t>30050049642</t>
  </si>
  <si>
    <t>HOSPITALIJA MALOPRODAJA</t>
  </si>
  <si>
    <t>53450815674</t>
  </si>
  <si>
    <t>VULKAL d.o.o.</t>
  </si>
  <si>
    <t>90439696130</t>
  </si>
  <si>
    <t>ESE PROJEKT d.o.o.</t>
  </si>
  <si>
    <t>16734478593</t>
  </si>
  <si>
    <t>VODOVOD I ODVODNJA d.o.o.</t>
  </si>
  <si>
    <t>26251326399</t>
  </si>
  <si>
    <t>ŠIBENIK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</si>
  <si>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</si>
  <si>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</si>
  <si>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</si>
  <si>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</si>
  <si>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</si>
  <si>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</si>
  <si>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</si>
  <si>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GABRIEL JAKOV</t>
  </si>
  <si>
    <t>27839935441</t>
  </si>
  <si>
    <t>ODVJETNIK DARKO TEREK</t>
  </si>
  <si>
    <t>03620757830</t>
  </si>
  <si>
    <t>ERSTE&amp;STEIERMARKISCHE BANK d.d.</t>
  </si>
  <si>
    <t>23057039320</t>
  </si>
  <si>
    <t>ALTEDA d.o.o.</t>
  </si>
  <si>
    <t>53019467114</t>
  </si>
  <si>
    <t xml:space="preserve">BINA-ISTRA d.d. </t>
  </si>
  <si>
    <t>13439120211</t>
  </si>
  <si>
    <t>LUPOGLAV</t>
  </si>
  <si>
    <t>Službena putovanja</t>
  </si>
  <si>
    <t>INFO PULS d.o.o.</t>
  </si>
  <si>
    <t>43150843424</t>
  </si>
  <si>
    <t>CENTRE INTERNATIONAL D ETUDE DES TEXTILES ANCINES</t>
  </si>
  <si>
    <t>-</t>
  </si>
  <si>
    <t>LYON</t>
  </si>
  <si>
    <t>ŠUMOOPSKRBA d.o.o.</t>
  </si>
  <si>
    <t>85775843111</t>
  </si>
  <si>
    <t>VODOOPSKRBA I ODVODNJA d.o.o.</t>
  </si>
  <si>
    <t>83416546499</t>
  </si>
  <si>
    <t>OTIS DIZALA d.o.o.</t>
  </si>
  <si>
    <t>76080865307</t>
  </si>
  <si>
    <t>TERMODINAMIKA d.o.o.</t>
  </si>
  <si>
    <t>62531096862</t>
  </si>
  <si>
    <t>AUTOCENTAR BULJUBAŠIĆ d.o.o.</t>
  </si>
  <si>
    <t>12945670737</t>
  </si>
  <si>
    <t>DUB-ING FLIES k.d.</t>
  </si>
  <si>
    <t>44049623085</t>
  </si>
  <si>
    <t>ZAGREB-DUBRAVA</t>
  </si>
  <si>
    <t>SIGURNOST vl.Božidar Horvat</t>
  </si>
  <si>
    <t>21860479566</t>
  </si>
  <si>
    <t>ZAGREBPETROL d.o.o.</t>
  </si>
  <si>
    <t>04289142943</t>
  </si>
  <si>
    <t>LIK d.o.o.</t>
  </si>
  <si>
    <t>86750318340</t>
  </si>
  <si>
    <t>PETRIJEVCI</t>
  </si>
  <si>
    <t>CANOSA INŽENJERING d.o.o.</t>
  </si>
  <si>
    <t>90054874194</t>
  </si>
  <si>
    <t>SOLLICITUDO d.o.o.</t>
  </si>
  <si>
    <t>50812456133</t>
  </si>
  <si>
    <t>NACIONALNA I SVEUČILIŠNA KNJIŽNICA U ZAGREBU</t>
  </si>
  <si>
    <t>84838770814</t>
  </si>
  <si>
    <t>INTRADOS PROJEKT d.o.o.</t>
  </si>
  <si>
    <t>90481313264</t>
  </si>
  <si>
    <t>PAMIGO d.o.o. - Veleprodaja</t>
  </si>
  <si>
    <t>75444587892</t>
  </si>
  <si>
    <t>P&amp;F ZAŠTITA d.o.o.</t>
  </si>
  <si>
    <t>95517402410</t>
  </si>
  <si>
    <t>HAGA METAL d.o.o.</t>
  </si>
  <si>
    <t>89198704747</t>
  </si>
  <si>
    <t>BARILOVIĆ</t>
  </si>
  <si>
    <t>Obveze za jamčevne pologe</t>
  </si>
  <si>
    <t>LTDL OBRT ZA ZEMLJANE RADOVE</t>
  </si>
  <si>
    <t>87605436556</t>
  </si>
  <si>
    <t>POPOVAČA</t>
  </si>
  <si>
    <t>MEĐIMURJE-PLIN d.o.o.</t>
  </si>
  <si>
    <t>29035933600</t>
  </si>
  <si>
    <t>ADRIA MONS SERVICES d.o.o.</t>
  </si>
  <si>
    <t>54127426260</t>
  </si>
  <si>
    <t>STUDENTSKI CENTAR U ZAGREBU</t>
  </si>
  <si>
    <t>22597784145</t>
  </si>
  <si>
    <t>GRADITELJSTVO KOLAK d.o.o.</t>
  </si>
  <si>
    <t>44246842655</t>
  </si>
  <si>
    <t>A1 HRVATSKA d.o.o.</t>
  </si>
  <si>
    <t>29524210204</t>
  </si>
  <si>
    <t>TELUR d.o.o.</t>
  </si>
  <si>
    <t>64720212310</t>
  </si>
  <si>
    <t>VODOVOD-OSIJEK d.o.o.</t>
  </si>
  <si>
    <t>43654507669</t>
  </si>
  <si>
    <t>HEP ELEKTRA d.o.o.</t>
  </si>
  <si>
    <t>43965974818</t>
  </si>
  <si>
    <t>SPAR Hrvatska d.o.o.</t>
  </si>
  <si>
    <t>46108893754</t>
  </si>
  <si>
    <t>Reprezentacija</t>
  </si>
  <si>
    <t>HRVATSKA KOMORA INŽENJERA GRAĐEVINARSTVA</t>
  </si>
  <si>
    <t>65080653676</t>
  </si>
  <si>
    <t>VARKOM d.d.</t>
  </si>
  <si>
    <t>39048902955</t>
  </si>
  <si>
    <t>VARAŽDIN</t>
  </si>
  <si>
    <t>BIJELIĆ-STIL</t>
  </si>
  <si>
    <t>57374659765</t>
  </si>
  <si>
    <t>JOSIPOVAC</t>
  </si>
  <si>
    <t>ZELENI GRAD ŠIBENIK</t>
  </si>
  <si>
    <t>54873130289</t>
  </si>
  <si>
    <t>ŽIVA VODA d.o.o.</t>
  </si>
  <si>
    <t>86255713939</t>
  </si>
  <si>
    <t>AUTO CENTAR ŠATRAK d.o.o.</t>
  </si>
  <si>
    <t>83902993021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</si>
  <si>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</si>
  <si>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</si>
  <si>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</si>
  <si>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</si>
  <si>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</si>
  <si>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</si>
  <si>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GRADSKO STAMBENO KOMUNALNO GOSPODARSTVO d.o.o.</t>
  </si>
  <si>
    <t>03744272526</t>
  </si>
  <si>
    <t>EVOCATIVE d.o.o.</t>
  </si>
  <si>
    <t>08546432023</t>
  </si>
  <si>
    <t>ELEKTROTEHNIKA NAPON d.o.o.</t>
  </si>
  <si>
    <t>38525814508</t>
  </si>
  <si>
    <t>M.B. SEMINAR d.o.o.</t>
  </si>
  <si>
    <t>35067158852</t>
  </si>
  <si>
    <t>ACHILLEA d.o.o.</t>
  </si>
  <si>
    <t>51644974425</t>
  </si>
  <si>
    <t>PROPRINT d.o.o.</t>
  </si>
  <si>
    <t>72612732139</t>
  </si>
  <si>
    <t>MODESTA BELLA  j.d.o.o.</t>
  </si>
  <si>
    <t>06405450782</t>
  </si>
  <si>
    <t>ARHEOPROJEKT</t>
  </si>
  <si>
    <t>48020597321</t>
  </si>
  <si>
    <t>QUADRACON d.o.o.</t>
  </si>
  <si>
    <t>83166686606</t>
  </si>
  <si>
    <t>DELOITTE d.o.o.</t>
  </si>
  <si>
    <t>11686457780</t>
  </si>
  <si>
    <t>SAN BOX</t>
  </si>
  <si>
    <t>29625629048</t>
  </si>
  <si>
    <t>KAMANJE</t>
  </si>
  <si>
    <t>AUTOPRAONICA BUKIĆ d.o.o.</t>
  </si>
  <si>
    <t>46798078984</t>
  </si>
  <si>
    <t>LAV SERVIS ZADAR d.o.o.</t>
  </si>
  <si>
    <t>04975586013</t>
  </si>
  <si>
    <t>ATELIER A</t>
  </si>
  <si>
    <t>37248756142</t>
  </si>
  <si>
    <t>LANGO ADRIA d.o.o.</t>
  </si>
  <si>
    <t>83428941863</t>
  </si>
  <si>
    <t>OPĆINSKI GRAĐANSKI SUD U ZAGREBU</t>
  </si>
  <si>
    <t>01252163117</t>
  </si>
  <si>
    <t>ZAGREBAČKI ELEKTRIČNI TRAMVAJ d.o.o.</t>
  </si>
  <si>
    <t>82031999604</t>
  </si>
  <si>
    <t>Naknade za prijevoz, za rad na terenu i odvojeni život</t>
  </si>
  <si>
    <t>MINISTARSTVO PROSTORNOGA UREĐENJA GRADITELJSTVA I DRŽAVNE IMOVINE</t>
  </si>
  <si>
    <t>95093210687</t>
  </si>
  <si>
    <t>LOŠINJSKA PLOVIDBA - TURIZAM d.o.o.</t>
  </si>
  <si>
    <t>63465435060</t>
  </si>
  <si>
    <t>MALI LOŠINJ</t>
  </si>
  <si>
    <t>PASTOR SERVISI d.o.o.</t>
  </si>
  <si>
    <t>60654129780</t>
  </si>
  <si>
    <t>RAKITJE</t>
  </si>
  <si>
    <t>BAOTIĆ d.d.</t>
  </si>
  <si>
    <t>64453957424</t>
  </si>
  <si>
    <t>KAUFLAND HRVATSKA K.D.</t>
  </si>
  <si>
    <t>47432874968</t>
  </si>
  <si>
    <t>FOREMAN GROUP d.o.o.</t>
  </si>
  <si>
    <t>04807307105</t>
  </si>
  <si>
    <t>VATROGASNA ZAJEDNICA ZAGREBAČKE ŽUPANIJE</t>
  </si>
  <si>
    <t>81291790468</t>
  </si>
  <si>
    <t>PARKING LOKVICE d.o.o.</t>
  </si>
  <si>
    <t>44815886959</t>
  </si>
  <si>
    <t>TROGIR</t>
  </si>
  <si>
    <t>TROGIR HOLDING d.o.o.</t>
  </si>
  <si>
    <t>09746817380</t>
  </si>
  <si>
    <t>MIKRONIS d.o.o.</t>
  </si>
  <si>
    <t>59964152545</t>
  </si>
  <si>
    <t>HRVATSKA POŠTANSKA BANKA d.d.</t>
  </si>
  <si>
    <t>87939104217</t>
  </si>
  <si>
    <t>AGROPOLIS, OBRT ZA USLUGE,TRGOVINU I PROIZVODNJU, VL. NAĐA TOMAŠEVIĆ</t>
  </si>
  <si>
    <t>91511679372</t>
  </si>
  <si>
    <t>MAINTENANCE d.o.o.</t>
  </si>
  <si>
    <t>19460191279</t>
  </si>
  <si>
    <t>SOKOLIĆ VELEPRODAJA</t>
  </si>
  <si>
    <t>37802437998</t>
  </si>
  <si>
    <t>NEREZINE</t>
  </si>
  <si>
    <t>EKO-DERATIZACIJA d.o.o.</t>
  </si>
  <si>
    <t>38001831721</t>
  </si>
  <si>
    <t>KINDIN, OBRT ZA OBLIKOVANJE</t>
  </si>
  <si>
    <t>03094886973</t>
  </si>
  <si>
    <t>OPATIJA</t>
  </si>
  <si>
    <t>LM ELECTRONICS d.o.o.</t>
  </si>
  <si>
    <t>62464006226</t>
  </si>
  <si>
    <t>ATELIER ANII</t>
  </si>
  <si>
    <t>16526105106</t>
  </si>
  <si>
    <t>ZAGERB</t>
  </si>
  <si>
    <t>ECOCLEAN PLUS, ILIJA SIMIĆ</t>
  </si>
  <si>
    <t>01510402596</t>
  </si>
  <si>
    <t>HORA d.o.o.</t>
  </si>
  <si>
    <t>01238329321</t>
  </si>
  <si>
    <t>SVE TO d.o.o.</t>
  </si>
  <si>
    <t>04815836407</t>
  </si>
  <si>
    <t>NOVOTECH d.o.o.</t>
  </si>
  <si>
    <t>51846314410</t>
  </si>
  <si>
    <t>SAMOBOR</t>
  </si>
  <si>
    <t>Službena, radna i zaštitna odjeća i obuća</t>
  </si>
  <si>
    <t>VATROPROMET d.o.o.</t>
  </si>
  <si>
    <t>57189591567</t>
  </si>
  <si>
    <t>LUČKO</t>
  </si>
  <si>
    <t>HRVATSKA ZAJEDNICA RAČUNOVOĐA I FINANCIJSKIH DJELATNIKA</t>
  </si>
  <si>
    <t>75508100288</t>
  </si>
  <si>
    <t>FRENDY d.o.o.</t>
  </si>
  <si>
    <t>66977869240</t>
  </si>
  <si>
    <t>MOKOŠICA</t>
  </si>
  <si>
    <t>HRVATSKI ODBOR ICOMOS-a</t>
  </si>
  <si>
    <t>07852405833</t>
  </si>
  <si>
    <t>AUTO KUĆA BAOTIĆ d.o.o.</t>
  </si>
  <si>
    <t>86807475866</t>
  </si>
  <si>
    <t>HRVATSKO KNJIŽNIČARSKO DRUŠTVO</t>
  </si>
  <si>
    <t>81889785066</t>
  </si>
  <si>
    <t>HRVATSKO NARODNO KAZALIŠTE U ZAGREBU</t>
  </si>
  <si>
    <t>10852199405</t>
  </si>
  <si>
    <t>Potraživanja za jamčevne pologe</t>
  </si>
  <si>
    <t>Ukupno isplaćeno dobavljačima</t>
  </si>
  <si>
    <t xml:space="preserve">Plaćanje po predračunima </t>
  </si>
  <si>
    <t>HRVATSKE AUTOCESTE d.o.o.</t>
  </si>
  <si>
    <t>Rashodi budućih razdoblja - unaprijed plaćeni rashodi po predračunu</t>
  </si>
  <si>
    <t>PROcvjetaj, OBRT ZA PROIZVODNJU I USLUGE</t>
  </si>
  <si>
    <t>KRAŠIĆ</t>
  </si>
  <si>
    <t>GUTTA HRVATSKA d.o.o.</t>
  </si>
  <si>
    <t>SESVETSKI KRALJEVEC</t>
  </si>
  <si>
    <t>DORARTE.COM DI DOTT. MAURO MAGANI</t>
  </si>
  <si>
    <t>ABBIATEGRASSO MI</t>
  </si>
  <si>
    <t>CWG d.o.o.</t>
  </si>
  <si>
    <t>RURALIA</t>
  </si>
  <si>
    <t>AMERSFOORT</t>
  </si>
  <si>
    <t>SAMSON KAMNIK</t>
  </si>
  <si>
    <t>SI42870780</t>
  </si>
  <si>
    <t>KAMNIK</t>
  </si>
  <si>
    <t>Ukupno plaćanje po predračunima</t>
  </si>
  <si>
    <t>Državni proračun Republike Hrvatske</t>
  </si>
  <si>
    <t>Obveza za porez na dodanu vrijednost. Obračun PDV-a za  nabavljena dobra i usluge iz inozemstva -  03/2025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</si>
  <si>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</si>
  <si>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</si>
  <si>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</si>
  <si>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</si>
  <si>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</si>
  <si>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</si>
  <si>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</si>
  <si>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</si>
  <si>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</si>
  <si>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</si>
  <si>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</si>
  <si>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BARIŠA LUKA</t>
  </si>
  <si>
    <t>Intelektualne i osobne usluge-bruto</t>
  </si>
  <si>
    <t>FUDURIĆ DAVID</t>
  </si>
  <si>
    <t>BRUMEN NERA</t>
  </si>
  <si>
    <t>PILON VIKTORIJA</t>
  </si>
  <si>
    <t>ŠIMETIĆ SARA</t>
  </si>
  <si>
    <t>Ukupno isplate autorskih i ugovora o djelu</t>
  </si>
  <si>
    <t xml:space="preserve">SVEUKUPNO
</t>
  </si>
  <si>
    <t>Hrvatski restauratorski zavod</t>
  </si>
  <si>
    <t>RKP 22339</t>
  </si>
  <si>
    <t>Zagreb</t>
  </si>
  <si>
    <t>INFORMACIJA O TROŠENJU SREDSTAVA ZA OŽUJAK 2025. GODINE</t>
  </si>
  <si>
    <t>SJEDIŠTE PRIMATELJA</t>
  </si>
  <si>
    <t>VRSTA RASHODA I IZDATKA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</si>
</sst>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center" wrapText="1"/>
    </xf>
    <xf numFmtId="49" fontId="0" fillId="3" borderId="0" xfId="0" applyNumberFormat="1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49" fontId="0" fillId="0" borderId="0" xfId="0" applyNumberFormat="1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 indent="2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/>
    </xf>
    <xf numFmtId="4" fontId="0" fillId="0" borderId="0" xfId="0" applyNumberFormat="1" applyFill="1"/>
    <xf numFmtId="4" fontId="3" fillId="0" borderId="0" xfId="0" applyNumberFormat="1" applyFont="1" applyFill="1" applyAlignment="1" applyProtection="1">
      <alignment horizontal="right" vertical="center" indent="2"/>
      <protection locked="0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4" fontId="0" fillId="0" borderId="3" xfId="0" applyNumberFormat="1" applyFill="1" applyBorder="1"/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164" fontId="0" fillId="3" borderId="1" xfId="0" applyNumberFormat="1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/>
    <xf numFmtId="49" fontId="1" fillId="3" borderId="6" xfId="0" applyNumberFormat="1" applyFont="1" applyFill="1" applyBorder="1" applyAlignment="1">
      <alignment horizontal="left"/>
    </xf>
    <xf numFmtId="4" fontId="0" fillId="3" borderId="6" xfId="0" applyNumberFormat="1" applyFill="1" applyBorder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49" fontId="1" fillId="3" borderId="9" xfId="0" applyNumberFormat="1" applyFont="1" applyFill="1" applyBorder="1" applyAlignment="1">
      <alignment horizontal="left"/>
    </xf>
    <xf numFmtId="4" fontId="0" fillId="3" borderId="9" xfId="0" applyNumberFormat="1" applyFill="1" applyBorder="1"/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66675</xdr:rowOff>
    </xdr:from>
    <xdr:to>
      <xdr:col>1</xdr:col>
      <xdr:colOff>2219325</xdr:colOff>
      <xdr:row>5</xdr:row>
      <xdr:rowOff>133350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E30AB77-CCC0-4B36-8FA6-43D58842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66675"/>
          <a:ext cx="2705098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6005-E787-4257-99B0-3BE7210D8106}">
  <dimension ref="A1:P351"/>
  <sheetViews>
    <sheetView tabSelected="1" view="pageBreakPreview" topLeftCell="A316" zoomScale="60" zoomScaleNormal="100" workbookViewId="0">
      <selection activeCell="J6" sqref="J6"/>
    </sheetView>
  </sheetViews>
  <sheetFormatPr defaultRowHeight="15" x14ac:dyDescent="0.25"/>
  <cols>
    <col min="1" max="1" width="8.42578125" customWidth="1"/>
    <col min="2" max="2" width="57.5703125" style="22" customWidth="1"/>
    <col min="3" max="3" width="17.7109375" style="21" customWidth="1"/>
    <col min="4" max="4" width="23.5703125" style="13" customWidth="1"/>
    <col min="5" max="5" width="16.28515625" style="52" customWidth="1"/>
    <col min="6" max="6" width="10.85546875" style="14" customWidth="1"/>
    <col min="7" max="7" width="49.7109375" bestFit="1" customWidth="1"/>
    <col min="8" max="16" width="9.140625" style="52"/>
  </cols>
  <sheetData>
    <row r="1" spans="1:7" ht="16.5" x14ac:dyDescent="0.25">
      <c r="A1" s="37"/>
      <c r="B1" s="38"/>
      <c r="C1" s="39"/>
      <c r="D1" s="40"/>
      <c r="E1" s="48"/>
      <c r="F1" s="41"/>
      <c r="G1" s="42" t="s">
        <v>382</v>
      </c>
    </row>
    <row r="2" spans="1:7" ht="16.5" x14ac:dyDescent="0.25">
      <c r="A2" s="37"/>
      <c r="B2" s="43"/>
      <c r="C2" s="39"/>
      <c r="D2" s="40"/>
      <c r="E2" s="48"/>
      <c r="F2" s="41"/>
      <c r="G2" s="44" t="s">
        <v>383</v>
      </c>
    </row>
    <row r="3" spans="1:7" ht="16.5" x14ac:dyDescent="0.25">
      <c r="A3" s="37"/>
      <c r="B3" s="43"/>
      <c r="C3" s="39"/>
      <c r="D3" s="40"/>
      <c r="E3" s="48"/>
      <c r="F3" s="41"/>
      <c r="G3" s="44" t="s">
        <v>384</v>
      </c>
    </row>
    <row r="4" spans="1:7" ht="16.5" x14ac:dyDescent="0.25">
      <c r="A4" s="37"/>
      <c r="B4" s="43"/>
      <c r="C4" s="39"/>
      <c r="D4" s="40"/>
      <c r="E4" s="49"/>
      <c r="F4" s="45"/>
      <c r="G4" s="38"/>
    </row>
    <row r="5" spans="1:7" ht="15.75" x14ac:dyDescent="0.25">
      <c r="A5" s="46" t="s">
        <v>385</v>
      </c>
      <c r="B5" s="46"/>
      <c r="C5" s="46"/>
      <c r="D5" s="46"/>
      <c r="E5" s="46"/>
      <c r="F5" s="46"/>
      <c r="G5" s="46"/>
    </row>
    <row r="6" spans="1:7" x14ac:dyDescent="0.25">
      <c r="A6" s="13"/>
      <c r="C6" s="47"/>
      <c r="D6"/>
      <c r="E6" s="48"/>
      <c r="F6" s="36"/>
      <c r="G6" s="22"/>
    </row>
    <row r="7" spans="1:7" x14ac:dyDescent="0.25">
      <c r="A7" s="13"/>
      <c r="C7" s="47"/>
      <c r="D7"/>
      <c r="E7" s="48"/>
      <c r="F7" s="36"/>
      <c r="G7" s="22"/>
    </row>
    <row r="8" spans="1:7" x14ac:dyDescent="0.25">
      <c r="A8" s="13"/>
      <c r="C8" s="47"/>
      <c r="D8"/>
      <c r="E8" s="48"/>
      <c r="F8" s="36"/>
      <c r="G8" s="22"/>
    </row>
    <row r="9" spans="1:7" x14ac:dyDescent="0.25">
      <c r="A9" s="13"/>
      <c r="C9" s="47"/>
      <c r="D9"/>
      <c r="E9" s="48"/>
      <c r="G9" s="22"/>
    </row>
    <row r="10" spans="1:7" x14ac:dyDescent="0.25">
      <c r="A10" s="13"/>
      <c r="C10" s="47"/>
      <c r="D10"/>
      <c r="E10" s="48"/>
      <c r="G10" s="22"/>
    </row>
    <row r="11" spans="1:7" x14ac:dyDescent="0.25">
      <c r="A11" s="13"/>
      <c r="C11" s="47"/>
      <c r="D11"/>
      <c r="E11" s="48"/>
      <c r="G11" s="22"/>
    </row>
    <row r="12" spans="1:7" x14ac:dyDescent="0.25">
      <c r="A12" s="1" t="s">
        <v>0</v>
      </c>
      <c r="B12" s="2" t="s">
        <v>1</v>
      </c>
      <c r="C12" s="3" t="s">
        <v>2</v>
      </c>
      <c r="D12" s="4" t="s">
        <v>386</v>
      </c>
      <c r="E12" s="60" t="s">
        <v>3</v>
      </c>
      <c r="F12" s="1" t="s">
        <v>4</v>
      </c>
      <c r="G12" s="4" t="s">
        <v>387</v>
      </c>
    </row>
    <row r="13" spans="1:7" x14ac:dyDescent="0.25">
      <c r="A13" s="5">
        <v>1055</v>
      </c>
      <c r="B13" s="6" t="s">
        <v>5</v>
      </c>
      <c r="C13" s="7" t="s">
        <v>6</v>
      </c>
      <c r="D13" s="8" t="s">
        <v>7</v>
      </c>
      <c r="E13" s="50">
        <v>9.3000000000000007</v>
      </c>
      <c r="F13" s="5">
        <v>3221</v>
      </c>
      <c r="G13" s="9" t="s">
        <v>8</v>
      </c>
    </row>
    <row r="14" spans="1:7" x14ac:dyDescent="0.25">
      <c r="A14" s="5">
        <v>1055</v>
      </c>
      <c r="B14" s="6" t="s">
        <v>5</v>
      </c>
      <c r="C14" s="7" t="s">
        <v>6</v>
      </c>
      <c r="D14" s="8" t="s">
        <v>7</v>
      </c>
      <c r="E14" s="50">
        <v>1658.67</v>
      </c>
      <c r="F14" s="5">
        <v>3231</v>
      </c>
      <c r="G14" s="9" t="s">
        <v>9</v>
      </c>
    </row>
    <row r="15" spans="1:7" x14ac:dyDescent="0.25">
      <c r="A15" s="5"/>
      <c r="B15" s="6" t="s">
        <v>10</v>
      </c>
      <c r="C15" s="7" t="s">
        <v>10</v>
      </c>
      <c r="D15" s="10" t="s">
        <v>11</v>
      </c>
      <c r="E15" s="50">
        <v>1667.97</v>
      </c>
      <c r="F15" s="5"/>
      <c r="G15" s="9" t="s">
        <v>10</v>
      </c>
    </row>
    <row r="16" spans="1:7" x14ac:dyDescent="0.25">
      <c r="A16" s="5">
        <v>109</v>
      </c>
      <c r="B16" s="6" t="s">
        <v>12</v>
      </c>
      <c r="C16" s="7" t="s">
        <v>13</v>
      </c>
      <c r="D16" s="8" t="s">
        <v>7</v>
      </c>
      <c r="E16" s="50">
        <v>748.5</v>
      </c>
      <c r="F16" s="5">
        <v>3224</v>
      </c>
      <c r="G16" s="9" t="s">
        <v>14</v>
      </c>
    </row>
    <row r="17" spans="1:7" x14ac:dyDescent="0.25">
      <c r="A17" s="5">
        <v>109</v>
      </c>
      <c r="B17" s="6" t="s">
        <v>12</v>
      </c>
      <c r="C17" s="7" t="s">
        <v>13</v>
      </c>
      <c r="D17" s="8" t="s">
        <v>7</v>
      </c>
      <c r="E17" s="50">
        <v>246.25</v>
      </c>
      <c r="F17" s="5">
        <v>3232</v>
      </c>
      <c r="G17" s="9" t="s">
        <v>15</v>
      </c>
    </row>
    <row r="18" spans="1:7" x14ac:dyDescent="0.25">
      <c r="A18" s="5"/>
      <c r="B18" s="6" t="s">
        <v>10</v>
      </c>
      <c r="C18" s="7" t="s">
        <v>10</v>
      </c>
      <c r="D18" s="10" t="s">
        <v>11</v>
      </c>
      <c r="E18" s="50">
        <v>994.75</v>
      </c>
      <c r="F18" s="5"/>
      <c r="G18" s="9" t="s">
        <v>10</v>
      </c>
    </row>
    <row r="19" spans="1:7" x14ac:dyDescent="0.25">
      <c r="A19" s="5">
        <v>1090</v>
      </c>
      <c r="B19" s="6" t="s">
        <v>16</v>
      </c>
      <c r="C19" s="7" t="s">
        <v>17</v>
      </c>
      <c r="D19" s="8" t="s">
        <v>18</v>
      </c>
      <c r="E19" s="50">
        <v>51.88</v>
      </c>
      <c r="F19" s="5">
        <v>3234</v>
      </c>
      <c r="G19" s="9" t="s">
        <v>19</v>
      </c>
    </row>
    <row r="20" spans="1:7" x14ac:dyDescent="0.25">
      <c r="A20" s="5"/>
      <c r="B20" s="6" t="s">
        <v>10</v>
      </c>
      <c r="C20" s="7" t="s">
        <v>10</v>
      </c>
      <c r="D20" s="10" t="s">
        <v>11</v>
      </c>
      <c r="E20" s="50">
        <v>51.88</v>
      </c>
      <c r="F20" s="5"/>
      <c r="G20" s="9" t="s">
        <v>10</v>
      </c>
    </row>
    <row r="21" spans="1:7" x14ac:dyDescent="0.25">
      <c r="A21" s="5">
        <v>1133</v>
      </c>
      <c r="B21" s="6" t="s">
        <v>20</v>
      </c>
      <c r="C21" s="7" t="s">
        <v>21</v>
      </c>
      <c r="D21" s="8" t="s">
        <v>22</v>
      </c>
      <c r="E21" s="50">
        <v>51.83</v>
      </c>
      <c r="F21" s="5">
        <v>3234</v>
      </c>
      <c r="G21" s="9" t="s">
        <v>19</v>
      </c>
    </row>
    <row r="22" spans="1:7" x14ac:dyDescent="0.25">
      <c r="A22" s="5"/>
      <c r="B22" s="6" t="s">
        <v>10</v>
      </c>
      <c r="C22" s="7" t="s">
        <v>10</v>
      </c>
      <c r="D22" s="10" t="s">
        <v>11</v>
      </c>
      <c r="E22" s="50">
        <v>51.83</v>
      </c>
      <c r="F22" s="5"/>
      <c r="G22" s="9" t="s">
        <v>10</v>
      </c>
    </row>
    <row r="23" spans="1:7" x14ac:dyDescent="0.25">
      <c r="A23" s="5">
        <v>115</v>
      </c>
      <c r="B23" s="6" t="s">
        <v>23</v>
      </c>
      <c r="C23" s="7" t="s">
        <v>24</v>
      </c>
      <c r="D23" s="8" t="s">
        <v>25</v>
      </c>
      <c r="E23" s="50">
        <v>133.07</v>
      </c>
      <c r="F23" s="5">
        <v>3222</v>
      </c>
      <c r="G23" s="9" t="s">
        <v>26</v>
      </c>
    </row>
    <row r="24" spans="1:7" x14ac:dyDescent="0.25">
      <c r="A24" s="5"/>
      <c r="B24" s="6" t="s">
        <v>10</v>
      </c>
      <c r="C24" s="7" t="s">
        <v>10</v>
      </c>
      <c r="D24" s="10" t="s">
        <v>11</v>
      </c>
      <c r="E24" s="50">
        <v>133.07</v>
      </c>
      <c r="F24" s="5"/>
      <c r="G24" s="9" t="s">
        <v>10</v>
      </c>
    </row>
    <row r="25" spans="1:7" x14ac:dyDescent="0.25">
      <c r="A25" s="5">
        <v>1180</v>
      </c>
      <c r="B25" s="6" t="s">
        <v>27</v>
      </c>
      <c r="C25" s="7" t="s">
        <v>28</v>
      </c>
      <c r="D25" s="8" t="s">
        <v>7</v>
      </c>
      <c r="E25" s="50">
        <v>152.47999999999999</v>
      </c>
      <c r="F25" s="5">
        <v>3221</v>
      </c>
      <c r="G25" s="9" t="s">
        <v>8</v>
      </c>
    </row>
    <row r="26" spans="1:7" x14ac:dyDescent="0.25">
      <c r="A26" s="5">
        <v>1180</v>
      </c>
      <c r="B26" s="6" t="s">
        <v>27</v>
      </c>
      <c r="C26" s="7" t="s">
        <v>28</v>
      </c>
      <c r="D26" s="8" t="s">
        <v>7</v>
      </c>
      <c r="E26" s="50">
        <f>1128.32-261.12</f>
        <v>867.19999999999993</v>
      </c>
      <c r="F26" s="5">
        <v>3222</v>
      </c>
      <c r="G26" s="9" t="s">
        <v>26</v>
      </c>
    </row>
    <row r="27" spans="1:7" x14ac:dyDescent="0.25">
      <c r="A27" s="5">
        <v>1180</v>
      </c>
      <c r="B27" s="6" t="s">
        <v>27</v>
      </c>
      <c r="C27" s="7" t="s">
        <v>28</v>
      </c>
      <c r="D27" s="8" t="s">
        <v>7</v>
      </c>
      <c r="E27" s="50">
        <v>52.16</v>
      </c>
      <c r="F27" s="5">
        <v>3224</v>
      </c>
      <c r="G27" s="9" t="s">
        <v>14</v>
      </c>
    </row>
    <row r="28" spans="1:7" x14ac:dyDescent="0.25">
      <c r="A28" s="5">
        <v>1180</v>
      </c>
      <c r="B28" s="6" t="s">
        <v>27</v>
      </c>
      <c r="C28" s="7" t="s">
        <v>28</v>
      </c>
      <c r="D28" s="8" t="s">
        <v>7</v>
      </c>
      <c r="E28" s="50">
        <f>390.18-21.56</f>
        <v>368.62</v>
      </c>
      <c r="F28" s="5">
        <v>3225</v>
      </c>
      <c r="G28" s="9" t="s">
        <v>29</v>
      </c>
    </row>
    <row r="29" spans="1:7" x14ac:dyDescent="0.25">
      <c r="A29" s="5"/>
      <c r="B29" s="6" t="s">
        <v>10</v>
      </c>
      <c r="C29" s="7" t="s">
        <v>10</v>
      </c>
      <c r="D29" s="10" t="s">
        <v>11</v>
      </c>
      <c r="E29" s="50">
        <f>E25+E26+E27+E28</f>
        <v>1440.46</v>
      </c>
      <c r="F29" s="11"/>
      <c r="G29" s="9" t="s">
        <v>10</v>
      </c>
    </row>
    <row r="30" spans="1:7" x14ac:dyDescent="0.25">
      <c r="A30" s="5">
        <v>1248</v>
      </c>
      <c r="B30" s="6" t="s">
        <v>30</v>
      </c>
      <c r="C30" s="7" t="s">
        <v>31</v>
      </c>
      <c r="D30" s="8" t="s">
        <v>7</v>
      </c>
      <c r="E30" s="50">
        <v>4193.75</v>
      </c>
      <c r="F30" s="5">
        <v>3238</v>
      </c>
      <c r="G30" s="9" t="s">
        <v>32</v>
      </c>
    </row>
    <row r="31" spans="1:7" x14ac:dyDescent="0.25">
      <c r="A31" s="5"/>
      <c r="B31" s="6" t="s">
        <v>10</v>
      </c>
      <c r="C31" s="7" t="s">
        <v>10</v>
      </c>
      <c r="D31" s="10" t="s">
        <v>11</v>
      </c>
      <c r="E31" s="50">
        <v>4193.75</v>
      </c>
      <c r="F31" s="5"/>
      <c r="G31" s="9" t="s">
        <v>10</v>
      </c>
    </row>
    <row r="32" spans="1:7" x14ac:dyDescent="0.25">
      <c r="A32" s="5">
        <v>128</v>
      </c>
      <c r="B32" s="6" t="s">
        <v>33</v>
      </c>
      <c r="C32" s="7" t="s">
        <v>34</v>
      </c>
      <c r="D32" s="8" t="s">
        <v>18</v>
      </c>
      <c r="E32" s="50">
        <v>663.63</v>
      </c>
      <c r="F32" s="5">
        <v>3237</v>
      </c>
      <c r="G32" s="9" t="s">
        <v>35</v>
      </c>
    </row>
    <row r="33" spans="1:7" x14ac:dyDescent="0.25">
      <c r="A33" s="5"/>
      <c r="B33" s="6" t="s">
        <v>10</v>
      </c>
      <c r="C33" s="7" t="s">
        <v>10</v>
      </c>
      <c r="D33" s="10" t="s">
        <v>11</v>
      </c>
      <c r="E33" s="50">
        <v>663.63</v>
      </c>
      <c r="F33" s="5"/>
      <c r="G33" s="9" t="s">
        <v>10</v>
      </c>
    </row>
    <row r="34" spans="1:7" x14ac:dyDescent="0.25">
      <c r="A34" s="5">
        <v>1280</v>
      </c>
      <c r="B34" s="6" t="s">
        <v>36</v>
      </c>
      <c r="C34" s="7" t="s">
        <v>37</v>
      </c>
      <c r="D34" s="8" t="s">
        <v>7</v>
      </c>
      <c r="E34" s="50">
        <v>24.4</v>
      </c>
      <c r="F34" s="5">
        <v>3222</v>
      </c>
      <c r="G34" s="9" t="s">
        <v>26</v>
      </c>
    </row>
    <row r="35" spans="1:7" x14ac:dyDescent="0.25">
      <c r="A35" s="5"/>
      <c r="B35" s="6" t="s">
        <v>10</v>
      </c>
      <c r="C35" s="7" t="s">
        <v>10</v>
      </c>
      <c r="D35" s="10" t="s">
        <v>11</v>
      </c>
      <c r="E35" s="50">
        <v>24.4</v>
      </c>
      <c r="F35" s="5"/>
      <c r="G35" s="9" t="s">
        <v>10</v>
      </c>
    </row>
    <row r="36" spans="1:7" x14ac:dyDescent="0.25">
      <c r="A36" s="5">
        <v>1318</v>
      </c>
      <c r="B36" s="6" t="s">
        <v>38</v>
      </c>
      <c r="C36" s="7" t="s">
        <v>39</v>
      </c>
      <c r="D36" s="8" t="s">
        <v>7</v>
      </c>
      <c r="E36" s="50">
        <v>28</v>
      </c>
      <c r="F36" s="5">
        <v>3221</v>
      </c>
      <c r="G36" s="9" t="s">
        <v>8</v>
      </c>
    </row>
    <row r="37" spans="1:7" x14ac:dyDescent="0.25">
      <c r="A37" s="5"/>
      <c r="B37" s="6" t="s">
        <v>10</v>
      </c>
      <c r="C37" s="7" t="s">
        <v>10</v>
      </c>
      <c r="D37" s="10" t="s">
        <v>11</v>
      </c>
      <c r="E37" s="50">
        <v>28</v>
      </c>
      <c r="F37" s="5"/>
      <c r="G37" s="9" t="s">
        <v>10</v>
      </c>
    </row>
    <row r="38" spans="1:7" x14ac:dyDescent="0.25">
      <c r="A38" s="5">
        <v>141</v>
      </c>
      <c r="B38" s="6" t="s">
        <v>40</v>
      </c>
      <c r="C38" s="7" t="s">
        <v>41</v>
      </c>
      <c r="D38" s="8" t="s">
        <v>7</v>
      </c>
      <c r="E38" s="50">
        <v>480</v>
      </c>
      <c r="F38" s="5">
        <v>3213</v>
      </c>
      <c r="G38" s="9" t="s">
        <v>42</v>
      </c>
    </row>
    <row r="39" spans="1:7" x14ac:dyDescent="0.25">
      <c r="A39" s="5"/>
      <c r="B39" s="6" t="s">
        <v>10</v>
      </c>
      <c r="C39" s="7" t="s">
        <v>10</v>
      </c>
      <c r="D39" s="10" t="s">
        <v>11</v>
      </c>
      <c r="E39" s="50">
        <v>480</v>
      </c>
      <c r="F39" s="5"/>
      <c r="G39" s="9" t="s">
        <v>10</v>
      </c>
    </row>
    <row r="40" spans="1:7" x14ac:dyDescent="0.25">
      <c r="A40" s="5">
        <v>150</v>
      </c>
      <c r="B40" s="6" t="s">
        <v>43</v>
      </c>
      <c r="C40" s="7" t="s">
        <v>44</v>
      </c>
      <c r="D40" s="8" t="s">
        <v>7</v>
      </c>
      <c r="E40" s="50">
        <v>595264.49</v>
      </c>
      <c r="F40" s="5">
        <v>4124</v>
      </c>
      <c r="G40" s="9" t="s">
        <v>45</v>
      </c>
    </row>
    <row r="41" spans="1:7" x14ac:dyDescent="0.25">
      <c r="A41" s="5"/>
      <c r="B41" s="6" t="s">
        <v>10</v>
      </c>
      <c r="C41" s="7" t="s">
        <v>10</v>
      </c>
      <c r="D41" s="10" t="s">
        <v>11</v>
      </c>
      <c r="E41" s="50">
        <v>595264.49</v>
      </c>
      <c r="F41" s="5"/>
      <c r="G41" s="9" t="s">
        <v>10</v>
      </c>
    </row>
    <row r="42" spans="1:7" x14ac:dyDescent="0.25">
      <c r="A42" s="5">
        <v>153</v>
      </c>
      <c r="B42" s="6" t="s">
        <v>46</v>
      </c>
      <c r="C42" s="7" t="s">
        <v>47</v>
      </c>
      <c r="D42" s="8" t="s">
        <v>7</v>
      </c>
      <c r="E42" s="50">
        <v>540</v>
      </c>
      <c r="F42" s="5">
        <v>3239</v>
      </c>
      <c r="G42" s="9" t="s">
        <v>48</v>
      </c>
    </row>
    <row r="43" spans="1:7" x14ac:dyDescent="0.25">
      <c r="A43" s="5"/>
      <c r="B43" s="6" t="s">
        <v>10</v>
      </c>
      <c r="C43" s="7" t="s">
        <v>10</v>
      </c>
      <c r="D43" s="10" t="s">
        <v>11</v>
      </c>
      <c r="E43" s="50">
        <v>540</v>
      </c>
      <c r="F43" s="5"/>
      <c r="G43" s="9" t="s">
        <v>10</v>
      </c>
    </row>
    <row r="44" spans="1:7" x14ac:dyDescent="0.25">
      <c r="A44" s="5">
        <v>1546</v>
      </c>
      <c r="B44" s="6" t="s">
        <v>49</v>
      </c>
      <c r="C44" s="7" t="s">
        <v>50</v>
      </c>
      <c r="D44" s="8" t="s">
        <v>18</v>
      </c>
      <c r="E44" s="50">
        <v>124.3</v>
      </c>
      <c r="F44" s="5">
        <v>3222</v>
      </c>
      <c r="G44" s="9" t="s">
        <v>26</v>
      </c>
    </row>
    <row r="45" spans="1:7" x14ac:dyDescent="0.25">
      <c r="A45" s="5"/>
      <c r="B45" s="6" t="s">
        <v>10</v>
      </c>
      <c r="C45" s="7" t="s">
        <v>10</v>
      </c>
      <c r="D45" s="10" t="s">
        <v>11</v>
      </c>
      <c r="E45" s="50">
        <v>124.3</v>
      </c>
      <c r="F45" s="5"/>
      <c r="G45" s="9" t="s">
        <v>10</v>
      </c>
    </row>
    <row r="46" spans="1:7" x14ac:dyDescent="0.25">
      <c r="A46" s="5">
        <v>158</v>
      </c>
      <c r="B46" s="6" t="s">
        <v>51</v>
      </c>
      <c r="C46" s="7" t="s">
        <v>52</v>
      </c>
      <c r="D46" s="8" t="s">
        <v>7</v>
      </c>
      <c r="E46" s="50">
        <v>5088.4399999999996</v>
      </c>
      <c r="F46" s="5">
        <v>3223</v>
      </c>
      <c r="G46" s="9" t="s">
        <v>53</v>
      </c>
    </row>
    <row r="47" spans="1:7" x14ac:dyDescent="0.25">
      <c r="A47" s="5">
        <v>158</v>
      </c>
      <c r="B47" s="6" t="s">
        <v>51</v>
      </c>
      <c r="C47" s="7" t="s">
        <v>52</v>
      </c>
      <c r="D47" s="8" t="s">
        <v>7</v>
      </c>
      <c r="E47" s="50">
        <v>13.39</v>
      </c>
      <c r="F47" s="5">
        <v>3224</v>
      </c>
      <c r="G47" s="9" t="s">
        <v>14</v>
      </c>
    </row>
    <row r="48" spans="1:7" x14ac:dyDescent="0.25">
      <c r="A48" s="5"/>
      <c r="B48" s="6" t="s">
        <v>10</v>
      </c>
      <c r="C48" s="7" t="s">
        <v>10</v>
      </c>
      <c r="D48" s="10" t="s">
        <v>11</v>
      </c>
      <c r="E48" s="50">
        <v>5101.83</v>
      </c>
      <c r="F48" s="5"/>
      <c r="G48" s="9" t="s">
        <v>10</v>
      </c>
    </row>
    <row r="49" spans="1:7" x14ac:dyDescent="0.25">
      <c r="A49" s="5">
        <v>1627</v>
      </c>
      <c r="B49" s="6" t="s">
        <v>54</v>
      </c>
      <c r="C49" s="7" t="s">
        <v>55</v>
      </c>
      <c r="D49" s="8" t="s">
        <v>7</v>
      </c>
      <c r="E49" s="50">
        <v>674.33</v>
      </c>
      <c r="F49" s="5">
        <v>3223</v>
      </c>
      <c r="G49" s="9" t="s">
        <v>53</v>
      </c>
    </row>
    <row r="50" spans="1:7" x14ac:dyDescent="0.25">
      <c r="A50" s="5"/>
      <c r="B50" s="6" t="s">
        <v>10</v>
      </c>
      <c r="C50" s="7" t="s">
        <v>10</v>
      </c>
      <c r="D50" s="10" t="s">
        <v>11</v>
      </c>
      <c r="E50" s="50">
        <v>674.33</v>
      </c>
      <c r="F50" s="5"/>
      <c r="G50" s="9" t="s">
        <v>10</v>
      </c>
    </row>
    <row r="51" spans="1:7" x14ac:dyDescent="0.25">
      <c r="A51" s="5">
        <v>1649</v>
      </c>
      <c r="B51" s="6" t="s">
        <v>56</v>
      </c>
      <c r="C51" s="7" t="s">
        <v>57</v>
      </c>
      <c r="D51" s="8" t="s">
        <v>58</v>
      </c>
      <c r="E51" s="50">
        <v>318.8</v>
      </c>
      <c r="F51" s="5">
        <v>3239</v>
      </c>
      <c r="G51" s="9" t="s">
        <v>48</v>
      </c>
    </row>
    <row r="52" spans="1:7" x14ac:dyDescent="0.25">
      <c r="A52" s="5"/>
      <c r="B52" s="6" t="s">
        <v>10</v>
      </c>
      <c r="C52" s="7" t="s">
        <v>10</v>
      </c>
      <c r="D52" s="10" t="s">
        <v>11</v>
      </c>
      <c r="E52" s="50">
        <v>318.8</v>
      </c>
      <c r="F52" s="5"/>
      <c r="G52" s="9" t="s">
        <v>10</v>
      </c>
    </row>
    <row r="53" spans="1:7" x14ac:dyDescent="0.25">
      <c r="A53" s="5">
        <v>181</v>
      </c>
      <c r="B53" s="6" t="s">
        <v>59</v>
      </c>
      <c r="C53" s="7" t="s">
        <v>60</v>
      </c>
      <c r="D53" s="8" t="s">
        <v>61</v>
      </c>
      <c r="E53" s="50">
        <v>86.28</v>
      </c>
      <c r="F53" s="5">
        <v>3234</v>
      </c>
      <c r="G53" s="9" t="s">
        <v>19</v>
      </c>
    </row>
    <row r="54" spans="1:7" x14ac:dyDescent="0.25">
      <c r="A54" s="5"/>
      <c r="B54" s="6" t="s">
        <v>10</v>
      </c>
      <c r="C54" s="7" t="s">
        <v>10</v>
      </c>
      <c r="D54" s="10" t="s">
        <v>11</v>
      </c>
      <c r="E54" s="50">
        <v>86.28</v>
      </c>
      <c r="F54" s="5"/>
      <c r="G54" s="9" t="s">
        <v>10</v>
      </c>
    </row>
    <row r="55" spans="1:7" x14ac:dyDescent="0.25">
      <c r="A55" s="5">
        <v>1860</v>
      </c>
      <c r="B55" s="6" t="s">
        <v>62</v>
      </c>
      <c r="C55" s="7" t="s">
        <v>63</v>
      </c>
      <c r="D55" s="8" t="s">
        <v>64</v>
      </c>
      <c r="E55" s="50">
        <v>33.44</v>
      </c>
      <c r="F55" s="5">
        <v>3234</v>
      </c>
      <c r="G55" s="9" t="s">
        <v>19</v>
      </c>
    </row>
    <row r="56" spans="1:7" x14ac:dyDescent="0.25">
      <c r="A56" s="5">
        <v>1860</v>
      </c>
      <c r="B56" s="6" t="s">
        <v>62</v>
      </c>
      <c r="C56" s="7" t="s">
        <v>63</v>
      </c>
      <c r="D56" s="8" t="s">
        <v>64</v>
      </c>
      <c r="E56" s="50">
        <v>497.7</v>
      </c>
      <c r="F56" s="5">
        <v>3235</v>
      </c>
      <c r="G56" s="9" t="s">
        <v>65</v>
      </c>
    </row>
    <row r="57" spans="1:7" x14ac:dyDescent="0.25">
      <c r="A57" s="5"/>
      <c r="B57" s="6" t="s">
        <v>10</v>
      </c>
      <c r="C57" s="7" t="s">
        <v>10</v>
      </c>
      <c r="D57" s="10" t="s">
        <v>11</v>
      </c>
      <c r="E57" s="50">
        <v>531.14</v>
      </c>
      <c r="F57" s="5"/>
      <c r="G57" s="9" t="s">
        <v>10</v>
      </c>
    </row>
    <row r="58" spans="1:7" x14ac:dyDescent="0.25">
      <c r="A58" s="5">
        <v>1877</v>
      </c>
      <c r="B58" s="6" t="s">
        <v>20</v>
      </c>
      <c r="C58" s="7" t="s">
        <v>66</v>
      </c>
      <c r="D58" s="8" t="s">
        <v>58</v>
      </c>
      <c r="E58" s="50">
        <v>49.66</v>
      </c>
      <c r="F58" s="5">
        <v>3234</v>
      </c>
      <c r="G58" s="9" t="s">
        <v>19</v>
      </c>
    </row>
    <row r="59" spans="1:7" x14ac:dyDescent="0.25">
      <c r="A59" s="5"/>
      <c r="B59" s="6" t="s">
        <v>10</v>
      </c>
      <c r="C59" s="7" t="s">
        <v>10</v>
      </c>
      <c r="D59" s="10" t="s">
        <v>11</v>
      </c>
      <c r="E59" s="50">
        <v>49.66</v>
      </c>
      <c r="F59" s="5"/>
      <c r="G59" s="9" t="s">
        <v>10</v>
      </c>
    </row>
    <row r="60" spans="1:7" x14ac:dyDescent="0.25">
      <c r="A60" s="5">
        <v>188</v>
      </c>
      <c r="B60" s="6" t="s">
        <v>67</v>
      </c>
      <c r="C60" s="7" t="s">
        <v>68</v>
      </c>
      <c r="D60" s="8" t="s">
        <v>69</v>
      </c>
      <c r="E60" s="50">
        <v>36.75</v>
      </c>
      <c r="F60" s="5">
        <v>3234</v>
      </c>
      <c r="G60" s="9" t="s">
        <v>19</v>
      </c>
    </row>
    <row r="61" spans="1:7" x14ac:dyDescent="0.25">
      <c r="A61" s="5"/>
      <c r="B61" s="6" t="s">
        <v>10</v>
      </c>
      <c r="C61" s="7" t="s">
        <v>10</v>
      </c>
      <c r="D61" s="10" t="s">
        <v>11</v>
      </c>
      <c r="E61" s="50">
        <v>36.75</v>
      </c>
      <c r="F61" s="5"/>
      <c r="G61" s="9" t="s">
        <v>10</v>
      </c>
    </row>
    <row r="62" spans="1:7" x14ac:dyDescent="0.25">
      <c r="A62" s="5">
        <v>1981</v>
      </c>
      <c r="B62" s="6" t="s">
        <v>70</v>
      </c>
      <c r="C62" s="7" t="s">
        <v>71</v>
      </c>
      <c r="D62" s="8" t="s">
        <v>64</v>
      </c>
      <c r="E62" s="50">
        <v>15.1</v>
      </c>
      <c r="F62" s="5">
        <v>3234</v>
      </c>
      <c r="G62" s="9" t="s">
        <v>19</v>
      </c>
    </row>
    <row r="63" spans="1:7" x14ac:dyDescent="0.25">
      <c r="A63" s="5"/>
      <c r="B63" s="6" t="s">
        <v>10</v>
      </c>
      <c r="C63" s="7" t="s">
        <v>10</v>
      </c>
      <c r="D63" s="10" t="s">
        <v>11</v>
      </c>
      <c r="E63" s="50">
        <v>15.1</v>
      </c>
      <c r="F63" s="5"/>
      <c r="G63" s="9" t="s">
        <v>10</v>
      </c>
    </row>
    <row r="64" spans="1:7" x14ac:dyDescent="0.25">
      <c r="A64" s="5">
        <v>2050</v>
      </c>
      <c r="B64" s="6" t="s">
        <v>72</v>
      </c>
      <c r="C64" s="7" t="s">
        <v>73</v>
      </c>
      <c r="D64" s="8" t="s">
        <v>7</v>
      </c>
      <c r="E64" s="50">
        <v>6555.38</v>
      </c>
      <c r="F64" s="5">
        <v>3221</v>
      </c>
      <c r="G64" s="9" t="s">
        <v>8</v>
      </c>
    </row>
    <row r="65" spans="1:7" x14ac:dyDescent="0.25">
      <c r="A65" s="5">
        <v>2050</v>
      </c>
      <c r="B65" s="6" t="s">
        <v>72</v>
      </c>
      <c r="C65" s="7" t="s">
        <v>73</v>
      </c>
      <c r="D65" s="8" t="s">
        <v>7</v>
      </c>
      <c r="E65" s="50">
        <v>580.5</v>
      </c>
      <c r="F65" s="5">
        <v>3222</v>
      </c>
      <c r="G65" s="9" t="s">
        <v>26</v>
      </c>
    </row>
    <row r="66" spans="1:7" x14ac:dyDescent="0.25">
      <c r="A66" s="5">
        <v>2050</v>
      </c>
      <c r="B66" s="6" t="s">
        <v>72</v>
      </c>
      <c r="C66" s="7" t="s">
        <v>73</v>
      </c>
      <c r="D66" s="8" t="s">
        <v>7</v>
      </c>
      <c r="E66" s="50">
        <v>1900</v>
      </c>
      <c r="F66" s="5">
        <v>27212</v>
      </c>
      <c r="G66" s="9" t="s">
        <v>74</v>
      </c>
    </row>
    <row r="67" spans="1:7" x14ac:dyDescent="0.25">
      <c r="A67" s="5"/>
      <c r="B67" s="6"/>
      <c r="C67" s="7"/>
      <c r="D67" s="10" t="s">
        <v>11</v>
      </c>
      <c r="E67" s="50">
        <f>E64+E65+E66</f>
        <v>9035.880000000001</v>
      </c>
      <c r="F67" s="5"/>
      <c r="G67" s="9"/>
    </row>
    <row r="68" spans="1:7" x14ac:dyDescent="0.25">
      <c r="A68" s="5">
        <v>2068</v>
      </c>
      <c r="B68" s="6" t="s">
        <v>75</v>
      </c>
      <c r="C68" s="7" t="s">
        <v>76</v>
      </c>
      <c r="D68" s="8" t="s">
        <v>77</v>
      </c>
      <c r="E68" s="50">
        <v>21.5</v>
      </c>
      <c r="F68" s="5">
        <v>3234</v>
      </c>
      <c r="G68" s="9" t="s">
        <v>19</v>
      </c>
    </row>
    <row r="69" spans="1:7" x14ac:dyDescent="0.25">
      <c r="A69" s="5"/>
      <c r="B69" s="6" t="s">
        <v>10</v>
      </c>
      <c r="C69" s="7" t="s">
        <v>10</v>
      </c>
      <c r="D69" s="10" t="s">
        <v>11</v>
      </c>
      <c r="E69" s="50">
        <v>21.5</v>
      </c>
      <c r="F69" s="5"/>
      <c r="G69" s="9" t="s">
        <v>10</v>
      </c>
    </row>
    <row r="70" spans="1:7" x14ac:dyDescent="0.25">
      <c r="A70" s="5">
        <v>224</v>
      </c>
      <c r="B70" s="6" t="s">
        <v>78</v>
      </c>
      <c r="C70" s="7" t="s">
        <v>79</v>
      </c>
      <c r="D70" s="8" t="s">
        <v>80</v>
      </c>
      <c r="E70" s="50">
        <v>296.91000000000003</v>
      </c>
      <c r="F70" s="5">
        <v>3222</v>
      </c>
      <c r="G70" s="9" t="s">
        <v>26</v>
      </c>
    </row>
    <row r="71" spans="1:7" x14ac:dyDescent="0.25">
      <c r="A71" s="5"/>
      <c r="B71" s="6" t="s">
        <v>10</v>
      </c>
      <c r="C71" s="7" t="s">
        <v>10</v>
      </c>
      <c r="D71" s="10" t="s">
        <v>11</v>
      </c>
      <c r="E71" s="50">
        <v>296.91000000000003</v>
      </c>
      <c r="F71" s="5"/>
      <c r="G71" s="9" t="s">
        <v>10</v>
      </c>
    </row>
    <row r="72" spans="1:7" x14ac:dyDescent="0.25">
      <c r="A72" s="5">
        <v>227</v>
      </c>
      <c r="B72" s="6" t="s">
        <v>81</v>
      </c>
      <c r="C72" s="7" t="s">
        <v>82</v>
      </c>
      <c r="D72" s="8" t="s">
        <v>7</v>
      </c>
      <c r="E72" s="50">
        <v>934.56</v>
      </c>
      <c r="F72" s="5">
        <v>3295</v>
      </c>
      <c r="G72" s="9" t="s">
        <v>83</v>
      </c>
    </row>
    <row r="73" spans="1:7" x14ac:dyDescent="0.25">
      <c r="A73" s="5"/>
      <c r="B73" s="6" t="s">
        <v>10</v>
      </c>
      <c r="C73" s="7" t="s">
        <v>10</v>
      </c>
      <c r="D73" s="10" t="s">
        <v>11</v>
      </c>
      <c r="E73" s="50">
        <v>934.56</v>
      </c>
      <c r="F73" s="5"/>
      <c r="G73" s="9" t="s">
        <v>10</v>
      </c>
    </row>
    <row r="74" spans="1:7" x14ac:dyDescent="0.25">
      <c r="A74" s="5">
        <v>2308</v>
      </c>
      <c r="B74" s="6" t="s">
        <v>84</v>
      </c>
      <c r="C74" s="7" t="s">
        <v>85</v>
      </c>
      <c r="D74" s="8" t="s">
        <v>7</v>
      </c>
      <c r="E74" s="50">
        <v>141.79</v>
      </c>
      <c r="F74" s="5">
        <v>3225</v>
      </c>
      <c r="G74" s="9" t="s">
        <v>29</v>
      </c>
    </row>
    <row r="75" spans="1:7" x14ac:dyDescent="0.25">
      <c r="A75" s="5">
        <v>2308</v>
      </c>
      <c r="B75" s="6" t="s">
        <v>84</v>
      </c>
      <c r="C75" s="7" t="s">
        <v>85</v>
      </c>
      <c r="D75" s="8" t="s">
        <v>7</v>
      </c>
      <c r="E75" s="50">
        <v>2436.29</v>
      </c>
      <c r="F75" s="5">
        <v>3222</v>
      </c>
      <c r="G75" s="9" t="s">
        <v>26</v>
      </c>
    </row>
    <row r="76" spans="1:7" x14ac:dyDescent="0.25">
      <c r="A76" s="5">
        <v>2308</v>
      </c>
      <c r="B76" s="6" t="s">
        <v>84</v>
      </c>
      <c r="C76" s="7" t="s">
        <v>85</v>
      </c>
      <c r="D76" s="8" t="s">
        <v>7</v>
      </c>
      <c r="E76" s="50">
        <v>800</v>
      </c>
      <c r="F76" s="5">
        <v>27212</v>
      </c>
      <c r="G76" s="9" t="s">
        <v>74</v>
      </c>
    </row>
    <row r="77" spans="1:7" x14ac:dyDescent="0.25">
      <c r="A77" s="5"/>
      <c r="B77" s="6" t="s">
        <v>10</v>
      </c>
      <c r="C77" s="7" t="s">
        <v>10</v>
      </c>
      <c r="D77" s="10" t="s">
        <v>11</v>
      </c>
      <c r="E77" s="50">
        <f>E74+E75+E76</f>
        <v>3378.08</v>
      </c>
      <c r="F77" s="5"/>
      <c r="G77" s="9" t="s">
        <v>10</v>
      </c>
    </row>
    <row r="78" spans="1:7" x14ac:dyDescent="0.25">
      <c r="A78" s="5">
        <v>241</v>
      </c>
      <c r="B78" s="6" t="s">
        <v>86</v>
      </c>
      <c r="C78" s="7" t="s">
        <v>87</v>
      </c>
      <c r="D78" s="8" t="s">
        <v>7</v>
      </c>
      <c r="E78" s="50">
        <v>246.27</v>
      </c>
      <c r="F78" s="5">
        <v>3292</v>
      </c>
      <c r="G78" s="9" t="s">
        <v>88</v>
      </c>
    </row>
    <row r="79" spans="1:7" x14ac:dyDescent="0.25">
      <c r="A79" s="5"/>
      <c r="B79" s="6" t="s">
        <v>10</v>
      </c>
      <c r="C79" s="7" t="s">
        <v>10</v>
      </c>
      <c r="D79" s="10" t="s">
        <v>11</v>
      </c>
      <c r="E79" s="50">
        <v>246.27</v>
      </c>
      <c r="F79" s="5"/>
      <c r="G79" s="9" t="s">
        <v>10</v>
      </c>
    </row>
    <row r="80" spans="1:7" ht="31.5" customHeight="1" x14ac:dyDescent="0.25">
      <c r="A80" s="5">
        <v>242</v>
      </c>
      <c r="B80" s="6" t="s">
        <v>89</v>
      </c>
      <c r="C80" s="7" t="s">
        <v>90</v>
      </c>
      <c r="D80" s="8" t="s">
        <v>7</v>
      </c>
      <c r="E80" s="50">
        <v>395.6</v>
      </c>
      <c r="F80" s="5">
        <v>3239</v>
      </c>
      <c r="G80" s="9" t="s">
        <v>48</v>
      </c>
    </row>
    <row r="81" spans="1:7" x14ac:dyDescent="0.25">
      <c r="A81" s="5"/>
      <c r="B81" s="6" t="s">
        <v>10</v>
      </c>
      <c r="C81" s="7" t="s">
        <v>10</v>
      </c>
      <c r="D81" s="10" t="s">
        <v>11</v>
      </c>
      <c r="E81" s="50">
        <v>395.6</v>
      </c>
      <c r="F81" s="5"/>
      <c r="G81" s="9" t="s">
        <v>10</v>
      </c>
    </row>
    <row r="82" spans="1:7" x14ac:dyDescent="0.25">
      <c r="A82" s="5">
        <v>25</v>
      </c>
      <c r="B82" s="6" t="s">
        <v>91</v>
      </c>
      <c r="C82" s="7" t="s">
        <v>92</v>
      </c>
      <c r="D82" s="8" t="s">
        <v>7</v>
      </c>
      <c r="E82" s="50">
        <v>5086.8</v>
      </c>
      <c r="F82" s="5">
        <v>3231</v>
      </c>
      <c r="G82" s="9" t="s">
        <v>9</v>
      </c>
    </row>
    <row r="83" spans="1:7" x14ac:dyDescent="0.25">
      <c r="A83" s="5">
        <v>25</v>
      </c>
      <c r="B83" s="6" t="s">
        <v>91</v>
      </c>
      <c r="C83" s="7" t="s">
        <v>92</v>
      </c>
      <c r="D83" s="8" t="s">
        <v>7</v>
      </c>
      <c r="E83" s="50">
        <v>5.13</v>
      </c>
      <c r="F83" s="5">
        <v>3433</v>
      </c>
      <c r="G83" s="9" t="s">
        <v>93</v>
      </c>
    </row>
    <row r="84" spans="1:7" x14ac:dyDescent="0.25">
      <c r="A84" s="5"/>
      <c r="B84" s="6" t="s">
        <v>10</v>
      </c>
      <c r="C84" s="7" t="s">
        <v>10</v>
      </c>
      <c r="D84" s="10" t="s">
        <v>11</v>
      </c>
      <c r="E84" s="50">
        <v>5091.93</v>
      </c>
      <c r="F84" s="5"/>
      <c r="G84" s="9" t="s">
        <v>10</v>
      </c>
    </row>
    <row r="85" spans="1:7" x14ac:dyDescent="0.25">
      <c r="A85" s="5">
        <v>2574</v>
      </c>
      <c r="B85" s="6" t="s">
        <v>94</v>
      </c>
      <c r="C85" s="7" t="s">
        <v>95</v>
      </c>
      <c r="D85" s="8" t="s">
        <v>7</v>
      </c>
      <c r="E85" s="50">
        <v>663.61</v>
      </c>
      <c r="F85" s="5">
        <v>3294</v>
      </c>
      <c r="G85" s="9" t="s">
        <v>96</v>
      </c>
    </row>
    <row r="86" spans="1:7" x14ac:dyDescent="0.25">
      <c r="A86" s="5"/>
      <c r="B86" s="6" t="s">
        <v>10</v>
      </c>
      <c r="C86" s="7" t="s">
        <v>10</v>
      </c>
      <c r="D86" s="10" t="s">
        <v>11</v>
      </c>
      <c r="E86" s="50">
        <v>663.61</v>
      </c>
      <c r="F86" s="5"/>
      <c r="G86" s="9" t="s">
        <v>10</v>
      </c>
    </row>
    <row r="87" spans="1:7" x14ac:dyDescent="0.25">
      <c r="A87" s="5">
        <v>2670</v>
      </c>
      <c r="B87" s="6" t="s">
        <v>97</v>
      </c>
      <c r="C87" s="7" t="s">
        <v>98</v>
      </c>
      <c r="D87" s="8" t="s">
        <v>7</v>
      </c>
      <c r="E87" s="50">
        <v>7.99</v>
      </c>
      <c r="F87" s="5">
        <v>3221</v>
      </c>
      <c r="G87" s="9" t="s">
        <v>8</v>
      </c>
    </row>
    <row r="88" spans="1:7" x14ac:dyDescent="0.25">
      <c r="A88" s="5"/>
      <c r="B88" s="6" t="s">
        <v>10</v>
      </c>
      <c r="C88" s="7" t="s">
        <v>10</v>
      </c>
      <c r="D88" s="10" t="s">
        <v>11</v>
      </c>
      <c r="E88" s="50">
        <v>7.99</v>
      </c>
      <c r="F88" s="5"/>
      <c r="G88" s="9" t="s">
        <v>10</v>
      </c>
    </row>
    <row r="89" spans="1:7" x14ac:dyDescent="0.25">
      <c r="A89" s="5">
        <v>2735</v>
      </c>
      <c r="B89" s="6" t="s">
        <v>99</v>
      </c>
      <c r="C89" s="7" t="s">
        <v>100</v>
      </c>
      <c r="D89" s="8" t="s">
        <v>7</v>
      </c>
      <c r="E89" s="50">
        <v>8393.41</v>
      </c>
      <c r="F89" s="5">
        <v>3223</v>
      </c>
      <c r="G89" s="9" t="s">
        <v>53</v>
      </c>
    </row>
    <row r="90" spans="1:7" x14ac:dyDescent="0.25">
      <c r="A90" s="5"/>
      <c r="B90" s="6" t="s">
        <v>10</v>
      </c>
      <c r="C90" s="7" t="s">
        <v>10</v>
      </c>
      <c r="D90" s="10" t="s">
        <v>11</v>
      </c>
      <c r="E90" s="50">
        <v>8393.41</v>
      </c>
      <c r="F90" s="5"/>
      <c r="G90" s="9" t="s">
        <v>10</v>
      </c>
    </row>
    <row r="91" spans="1:7" x14ac:dyDescent="0.25">
      <c r="A91" s="5">
        <v>2872</v>
      </c>
      <c r="B91" s="6" t="s">
        <v>101</v>
      </c>
      <c r="C91" s="7" t="s">
        <v>102</v>
      </c>
      <c r="D91" s="8" t="s">
        <v>7</v>
      </c>
      <c r="E91" s="50">
        <v>123.8</v>
      </c>
      <c r="F91" s="5">
        <v>3239</v>
      </c>
      <c r="G91" s="9" t="s">
        <v>48</v>
      </c>
    </row>
    <row r="92" spans="1:7" x14ac:dyDescent="0.25">
      <c r="A92" s="5"/>
      <c r="B92" s="6" t="s">
        <v>10</v>
      </c>
      <c r="C92" s="7" t="s">
        <v>10</v>
      </c>
      <c r="D92" s="10" t="s">
        <v>11</v>
      </c>
      <c r="E92" s="50">
        <v>123.8</v>
      </c>
      <c r="F92" s="5"/>
      <c r="G92" s="9" t="s">
        <v>10</v>
      </c>
    </row>
    <row r="93" spans="1:7" x14ac:dyDescent="0.25">
      <c r="A93" s="5">
        <v>29</v>
      </c>
      <c r="B93" s="6" t="s">
        <v>103</v>
      </c>
      <c r="C93" s="7" t="s">
        <v>104</v>
      </c>
      <c r="D93" s="8" t="s">
        <v>105</v>
      </c>
      <c r="E93" s="50">
        <v>5203.57</v>
      </c>
      <c r="F93" s="5">
        <v>3222</v>
      </c>
      <c r="G93" s="9" t="s">
        <v>26</v>
      </c>
    </row>
    <row r="94" spans="1:7" x14ac:dyDescent="0.25">
      <c r="A94" s="5"/>
      <c r="B94" s="6"/>
      <c r="C94" s="7"/>
      <c r="D94" s="10" t="s">
        <v>11</v>
      </c>
      <c r="E94" s="50">
        <f>E93</f>
        <v>5203.57</v>
      </c>
      <c r="F94" s="5"/>
      <c r="G94" s="9"/>
    </row>
    <row r="95" spans="1:7" x14ac:dyDescent="0.25">
      <c r="A95" s="5">
        <v>2932</v>
      </c>
      <c r="B95" s="6" t="s">
        <v>106</v>
      </c>
      <c r="C95" s="7" t="s">
        <v>107</v>
      </c>
      <c r="D95" s="8" t="s">
        <v>7</v>
      </c>
      <c r="E95" s="50">
        <v>44.45</v>
      </c>
      <c r="F95" s="5">
        <v>3238</v>
      </c>
      <c r="G95" s="9" t="s">
        <v>32</v>
      </c>
    </row>
    <row r="96" spans="1:7" x14ac:dyDescent="0.25">
      <c r="A96" s="5"/>
      <c r="B96" s="6" t="s">
        <v>10</v>
      </c>
      <c r="C96" s="7" t="s">
        <v>10</v>
      </c>
      <c r="D96" s="10" t="s">
        <v>11</v>
      </c>
      <c r="E96" s="50">
        <v>44.45</v>
      </c>
      <c r="F96" s="5"/>
      <c r="G96" s="9" t="s">
        <v>10</v>
      </c>
    </row>
    <row r="97" spans="1:7" x14ac:dyDescent="0.25">
      <c r="A97" s="5">
        <v>2933</v>
      </c>
      <c r="B97" s="6" t="s">
        <v>108</v>
      </c>
      <c r="C97" s="7" t="s">
        <v>109</v>
      </c>
      <c r="D97" s="8" t="s">
        <v>7</v>
      </c>
      <c r="E97" s="50">
        <v>10514.61</v>
      </c>
      <c r="F97" s="5">
        <v>3223</v>
      </c>
      <c r="G97" s="9" t="s">
        <v>53</v>
      </c>
    </row>
    <row r="98" spans="1:7" x14ac:dyDescent="0.25">
      <c r="A98" s="5"/>
      <c r="B98" s="6" t="s">
        <v>10</v>
      </c>
      <c r="C98" s="7" t="s">
        <v>10</v>
      </c>
      <c r="D98" s="10" t="s">
        <v>11</v>
      </c>
      <c r="E98" s="50">
        <v>10514.61</v>
      </c>
      <c r="F98" s="5"/>
      <c r="G98" s="9" t="s">
        <v>10</v>
      </c>
    </row>
    <row r="99" spans="1:7" x14ac:dyDescent="0.25">
      <c r="A99" s="5">
        <v>3048</v>
      </c>
      <c r="B99" s="6" t="s">
        <v>110</v>
      </c>
      <c r="C99" s="7" t="s">
        <v>111</v>
      </c>
      <c r="D99" s="8" t="s">
        <v>112</v>
      </c>
      <c r="E99" s="50">
        <v>1785.1</v>
      </c>
      <c r="F99" s="5">
        <v>3237</v>
      </c>
      <c r="G99" s="9" t="s">
        <v>35</v>
      </c>
    </row>
    <row r="100" spans="1:7" x14ac:dyDescent="0.25">
      <c r="A100" s="5"/>
      <c r="B100" s="6" t="s">
        <v>10</v>
      </c>
      <c r="C100" s="7" t="s">
        <v>10</v>
      </c>
      <c r="D100" s="10" t="s">
        <v>11</v>
      </c>
      <c r="E100" s="50">
        <v>1785.1</v>
      </c>
      <c r="F100" s="5"/>
      <c r="G100" s="9" t="s">
        <v>10</v>
      </c>
    </row>
    <row r="101" spans="1:7" x14ac:dyDescent="0.25">
      <c r="A101" s="5">
        <v>320</v>
      </c>
      <c r="B101" s="6" t="s">
        <v>113</v>
      </c>
      <c r="C101" s="7" t="s">
        <v>114</v>
      </c>
      <c r="D101" s="8" t="s">
        <v>22</v>
      </c>
      <c r="E101" s="50">
        <v>168.75</v>
      </c>
      <c r="F101" s="5">
        <v>3234</v>
      </c>
      <c r="G101" s="9" t="s">
        <v>19</v>
      </c>
    </row>
    <row r="102" spans="1:7" x14ac:dyDescent="0.25">
      <c r="A102" s="5"/>
      <c r="B102" s="6" t="s">
        <v>10</v>
      </c>
      <c r="C102" s="7" t="s">
        <v>10</v>
      </c>
      <c r="D102" s="10" t="s">
        <v>11</v>
      </c>
      <c r="E102" s="50">
        <v>168.75</v>
      </c>
      <c r="F102" s="5"/>
      <c r="G102" s="9" t="s">
        <v>10</v>
      </c>
    </row>
    <row r="103" spans="1:7" x14ac:dyDescent="0.25">
      <c r="A103" s="5">
        <v>3225</v>
      </c>
      <c r="B103" s="6" t="s">
        <v>115</v>
      </c>
      <c r="C103" s="7" t="s">
        <v>116</v>
      </c>
      <c r="D103" s="8" t="s">
        <v>7</v>
      </c>
      <c r="E103" s="50">
        <v>16.62</v>
      </c>
      <c r="F103" s="5">
        <v>3431</v>
      </c>
      <c r="G103" s="9" t="s">
        <v>117</v>
      </c>
    </row>
    <row r="104" spans="1:7" x14ac:dyDescent="0.25">
      <c r="A104" s="5"/>
      <c r="B104" s="6" t="s">
        <v>10</v>
      </c>
      <c r="C104" s="7" t="s">
        <v>10</v>
      </c>
      <c r="D104" s="10" t="s">
        <v>11</v>
      </c>
      <c r="E104" s="50">
        <v>16.62</v>
      </c>
      <c r="F104" s="5"/>
      <c r="G104" s="9" t="s">
        <v>10</v>
      </c>
    </row>
    <row r="105" spans="1:7" x14ac:dyDescent="0.25">
      <c r="A105" s="5">
        <v>327</v>
      </c>
      <c r="B105" s="6" t="s">
        <v>118</v>
      </c>
      <c r="C105" s="7" t="s">
        <v>119</v>
      </c>
      <c r="D105" s="8" t="s">
        <v>120</v>
      </c>
      <c r="E105" s="50">
        <v>6.3</v>
      </c>
      <c r="F105" s="5">
        <v>3222</v>
      </c>
      <c r="G105" s="9" t="s">
        <v>26</v>
      </c>
    </row>
    <row r="106" spans="1:7" x14ac:dyDescent="0.25">
      <c r="A106" s="5"/>
      <c r="B106" s="6" t="s">
        <v>10</v>
      </c>
      <c r="C106" s="7" t="s">
        <v>10</v>
      </c>
      <c r="D106" s="10" t="s">
        <v>11</v>
      </c>
      <c r="E106" s="50">
        <v>6.3</v>
      </c>
      <c r="F106" s="5"/>
      <c r="G106" s="9" t="s">
        <v>10</v>
      </c>
    </row>
    <row r="107" spans="1:7" x14ac:dyDescent="0.25">
      <c r="A107" s="5">
        <v>336</v>
      </c>
      <c r="B107" s="6" t="s">
        <v>121</v>
      </c>
      <c r="C107" s="7" t="s">
        <v>55</v>
      </c>
      <c r="D107" s="8" t="s">
        <v>69</v>
      </c>
      <c r="E107" s="50">
        <v>3793.11</v>
      </c>
      <c r="F107" s="5">
        <v>3223</v>
      </c>
      <c r="G107" s="9" t="s">
        <v>53</v>
      </c>
    </row>
    <row r="108" spans="1:7" x14ac:dyDescent="0.25">
      <c r="A108" s="5"/>
      <c r="B108" s="6" t="s">
        <v>10</v>
      </c>
      <c r="C108" s="7" t="s">
        <v>10</v>
      </c>
      <c r="D108" s="10" t="s">
        <v>11</v>
      </c>
      <c r="E108" s="50">
        <v>3793.11</v>
      </c>
      <c r="F108" s="5"/>
      <c r="G108" s="9" t="s">
        <v>10</v>
      </c>
    </row>
    <row r="109" spans="1:7" x14ac:dyDescent="0.25">
      <c r="A109" s="5">
        <v>3370</v>
      </c>
      <c r="B109" s="6" t="s">
        <v>122</v>
      </c>
      <c r="C109" s="7" t="s">
        <v>123</v>
      </c>
      <c r="D109" s="8" t="s">
        <v>7</v>
      </c>
      <c r="E109" s="50">
        <v>482.85</v>
      </c>
      <c r="F109" s="5">
        <v>3239</v>
      </c>
      <c r="G109" s="9" t="s">
        <v>48</v>
      </c>
    </row>
    <row r="110" spans="1:7" x14ac:dyDescent="0.25">
      <c r="A110" s="5"/>
      <c r="B110" s="6" t="s">
        <v>10</v>
      </c>
      <c r="C110" s="7" t="s">
        <v>10</v>
      </c>
      <c r="D110" s="10" t="s">
        <v>11</v>
      </c>
      <c r="E110" s="50">
        <v>482.85</v>
      </c>
      <c r="F110" s="5"/>
      <c r="G110" s="9" t="s">
        <v>10</v>
      </c>
    </row>
    <row r="111" spans="1:7" x14ac:dyDescent="0.25">
      <c r="A111" s="5">
        <v>3430</v>
      </c>
      <c r="B111" s="6" t="s">
        <v>124</v>
      </c>
      <c r="C111" s="7" t="s">
        <v>125</v>
      </c>
      <c r="D111" s="8" t="s">
        <v>80</v>
      </c>
      <c r="E111" s="50">
        <v>298.75</v>
      </c>
      <c r="F111" s="5">
        <v>3225</v>
      </c>
      <c r="G111" s="9" t="s">
        <v>29</v>
      </c>
    </row>
    <row r="112" spans="1:7" x14ac:dyDescent="0.25">
      <c r="A112" s="5">
        <v>3430</v>
      </c>
      <c r="B112" s="6" t="s">
        <v>124</v>
      </c>
      <c r="C112" s="7" t="s">
        <v>125</v>
      </c>
      <c r="D112" s="8" t="s">
        <v>80</v>
      </c>
      <c r="E112" s="50">
        <v>162.5</v>
      </c>
      <c r="F112" s="5">
        <v>3232</v>
      </c>
      <c r="G112" s="9" t="s">
        <v>15</v>
      </c>
    </row>
    <row r="113" spans="1:7" x14ac:dyDescent="0.25">
      <c r="A113" s="5"/>
      <c r="B113" s="6" t="s">
        <v>10</v>
      </c>
      <c r="C113" s="7" t="s">
        <v>10</v>
      </c>
      <c r="D113" s="10" t="s">
        <v>11</v>
      </c>
      <c r="E113" s="50">
        <v>461.25</v>
      </c>
      <c r="F113" s="5"/>
      <c r="G113" s="9" t="s">
        <v>10</v>
      </c>
    </row>
    <row r="114" spans="1:7" x14ac:dyDescent="0.25">
      <c r="A114" s="5">
        <v>3471</v>
      </c>
      <c r="B114" s="6" t="s">
        <v>126</v>
      </c>
      <c r="C114" s="7" t="s">
        <v>127</v>
      </c>
      <c r="D114" s="8" t="s">
        <v>69</v>
      </c>
      <c r="E114" s="50">
        <v>102.44</v>
      </c>
      <c r="F114" s="5">
        <v>3234</v>
      </c>
      <c r="G114" s="9" t="s">
        <v>19</v>
      </c>
    </row>
    <row r="115" spans="1:7" x14ac:dyDescent="0.25">
      <c r="A115" s="5"/>
      <c r="B115" s="6" t="s">
        <v>10</v>
      </c>
      <c r="C115" s="7" t="s">
        <v>10</v>
      </c>
      <c r="D115" s="10" t="s">
        <v>11</v>
      </c>
      <c r="E115" s="50">
        <v>102.44</v>
      </c>
      <c r="F115" s="5"/>
      <c r="G115" s="9" t="s">
        <v>10</v>
      </c>
    </row>
    <row r="116" spans="1:7" x14ac:dyDescent="0.25">
      <c r="A116" s="5">
        <v>3501</v>
      </c>
      <c r="B116" s="6" t="s">
        <v>128</v>
      </c>
      <c r="C116" s="7" t="s">
        <v>129</v>
      </c>
      <c r="D116" s="8" t="s">
        <v>7</v>
      </c>
      <c r="E116" s="50">
        <v>90.5</v>
      </c>
      <c r="F116" s="5">
        <v>3222</v>
      </c>
      <c r="G116" s="9" t="s">
        <v>26</v>
      </c>
    </row>
    <row r="117" spans="1:7" x14ac:dyDescent="0.25">
      <c r="A117" s="5"/>
      <c r="B117" s="6" t="s">
        <v>10</v>
      </c>
      <c r="C117" s="7" t="s">
        <v>10</v>
      </c>
      <c r="D117" s="10" t="s">
        <v>11</v>
      </c>
      <c r="E117" s="50">
        <v>90.5</v>
      </c>
      <c r="F117" s="5"/>
      <c r="G117" s="9" t="s">
        <v>10</v>
      </c>
    </row>
    <row r="118" spans="1:7" x14ac:dyDescent="0.25">
      <c r="A118" s="5">
        <v>351</v>
      </c>
      <c r="B118" s="6" t="s">
        <v>130</v>
      </c>
      <c r="C118" s="7" t="s">
        <v>131</v>
      </c>
      <c r="D118" s="8" t="s">
        <v>7</v>
      </c>
      <c r="E118" s="50">
        <v>615</v>
      </c>
      <c r="F118" s="5">
        <v>3225</v>
      </c>
      <c r="G118" s="9" t="s">
        <v>29</v>
      </c>
    </row>
    <row r="119" spans="1:7" x14ac:dyDescent="0.25">
      <c r="A119" s="5"/>
      <c r="B119" s="6" t="s">
        <v>10</v>
      </c>
      <c r="C119" s="7" t="s">
        <v>10</v>
      </c>
      <c r="D119" s="10" t="s">
        <v>11</v>
      </c>
      <c r="E119" s="50">
        <v>615</v>
      </c>
      <c r="F119" s="5"/>
      <c r="G119" s="9" t="s">
        <v>10</v>
      </c>
    </row>
    <row r="120" spans="1:7" x14ac:dyDescent="0.25">
      <c r="A120" s="5">
        <v>3523</v>
      </c>
      <c r="B120" s="6" t="s">
        <v>132</v>
      </c>
      <c r="C120" s="7" t="s">
        <v>133</v>
      </c>
      <c r="D120" s="8" t="s">
        <v>7</v>
      </c>
      <c r="E120" s="50">
        <v>175</v>
      </c>
      <c r="F120" s="5">
        <v>3232</v>
      </c>
      <c r="G120" s="9" t="s">
        <v>15</v>
      </c>
    </row>
    <row r="121" spans="1:7" x14ac:dyDescent="0.25">
      <c r="A121" s="5"/>
      <c r="B121" s="6" t="s">
        <v>10</v>
      </c>
      <c r="C121" s="7" t="s">
        <v>10</v>
      </c>
      <c r="D121" s="10" t="s">
        <v>11</v>
      </c>
      <c r="E121" s="50">
        <v>175</v>
      </c>
      <c r="F121" s="5"/>
      <c r="G121" s="9" t="s">
        <v>10</v>
      </c>
    </row>
    <row r="122" spans="1:7" x14ac:dyDescent="0.25">
      <c r="A122" s="5">
        <v>3607</v>
      </c>
      <c r="B122" s="6" t="s">
        <v>134</v>
      </c>
      <c r="C122" s="7" t="s">
        <v>135</v>
      </c>
      <c r="D122" s="8" t="s">
        <v>136</v>
      </c>
      <c r="E122" s="50">
        <v>32.57</v>
      </c>
      <c r="F122" s="5">
        <v>3234</v>
      </c>
      <c r="G122" s="9" t="s">
        <v>19</v>
      </c>
    </row>
    <row r="123" spans="1:7" x14ac:dyDescent="0.25">
      <c r="A123" s="5"/>
      <c r="B123" s="6" t="s">
        <v>10</v>
      </c>
      <c r="C123" s="7" t="s">
        <v>10</v>
      </c>
      <c r="D123" s="10" t="s">
        <v>11</v>
      </c>
      <c r="E123" s="50">
        <v>32.57</v>
      </c>
      <c r="F123" s="5"/>
      <c r="G123" s="9" t="s">
        <v>10</v>
      </c>
    </row>
    <row r="124" spans="1:7" x14ac:dyDescent="0.25">
      <c r="A124" s="5">
        <v>3673</v>
      </c>
      <c r="B124" s="6" t="s">
        <v>137</v>
      </c>
      <c r="C124" s="7" t="s">
        <v>138</v>
      </c>
      <c r="D124" s="8" t="s">
        <v>18</v>
      </c>
      <c r="E124" s="50">
        <v>167.34</v>
      </c>
      <c r="F124" s="5">
        <v>3234</v>
      </c>
      <c r="G124" s="9" t="s">
        <v>19</v>
      </c>
    </row>
    <row r="125" spans="1:7" x14ac:dyDescent="0.25">
      <c r="A125" s="5"/>
      <c r="B125" s="6" t="s">
        <v>10</v>
      </c>
      <c r="C125" s="7" t="s">
        <v>10</v>
      </c>
      <c r="D125" s="10" t="s">
        <v>11</v>
      </c>
      <c r="E125" s="50">
        <v>167.34</v>
      </c>
      <c r="F125" s="5"/>
      <c r="G125" s="9" t="s">
        <v>10</v>
      </c>
    </row>
    <row r="126" spans="1:7" x14ac:dyDescent="0.25">
      <c r="A126" s="5">
        <v>3682</v>
      </c>
      <c r="B126" s="6" t="s">
        <v>139</v>
      </c>
      <c r="C126" s="7" t="s">
        <v>140</v>
      </c>
      <c r="D126" s="8" t="s">
        <v>141</v>
      </c>
      <c r="E126" s="50">
        <v>1579.2</v>
      </c>
      <c r="F126" s="5">
        <v>3238</v>
      </c>
      <c r="G126" s="9" t="s">
        <v>32</v>
      </c>
    </row>
    <row r="127" spans="1:7" x14ac:dyDescent="0.25">
      <c r="A127" s="5"/>
      <c r="B127" s="6" t="s">
        <v>10</v>
      </c>
      <c r="C127" s="7" t="s">
        <v>10</v>
      </c>
      <c r="D127" s="10" t="s">
        <v>11</v>
      </c>
      <c r="E127" s="50">
        <v>1579.2</v>
      </c>
      <c r="F127" s="5"/>
      <c r="G127" s="9" t="s">
        <v>10</v>
      </c>
    </row>
    <row r="128" spans="1:7" x14ac:dyDescent="0.25">
      <c r="A128" s="5">
        <v>3708</v>
      </c>
      <c r="B128" s="6" t="s">
        <v>142</v>
      </c>
      <c r="C128" s="7" t="s">
        <v>143</v>
      </c>
      <c r="D128" s="8" t="s">
        <v>69</v>
      </c>
      <c r="E128" s="50">
        <v>28.84</v>
      </c>
      <c r="F128" s="5">
        <v>3234</v>
      </c>
      <c r="G128" s="9" t="s">
        <v>19</v>
      </c>
    </row>
    <row r="129" spans="1:7" x14ac:dyDescent="0.25">
      <c r="A129" s="5"/>
      <c r="B129" s="6" t="s">
        <v>10</v>
      </c>
      <c r="C129" s="7" t="s">
        <v>10</v>
      </c>
      <c r="D129" s="10" t="s">
        <v>11</v>
      </c>
      <c r="E129" s="50">
        <v>28.84</v>
      </c>
      <c r="F129" s="5"/>
      <c r="G129" s="9" t="s">
        <v>10</v>
      </c>
    </row>
    <row r="130" spans="1:7" x14ac:dyDescent="0.25">
      <c r="A130" s="5">
        <v>3740</v>
      </c>
      <c r="B130" s="6" t="s">
        <v>144</v>
      </c>
      <c r="C130" s="7" t="s">
        <v>145</v>
      </c>
      <c r="D130" s="8" t="s">
        <v>22</v>
      </c>
      <c r="E130" s="50">
        <v>30</v>
      </c>
      <c r="F130" s="5">
        <v>3222</v>
      </c>
      <c r="G130" s="9" t="s">
        <v>26</v>
      </c>
    </row>
    <row r="131" spans="1:7" x14ac:dyDescent="0.25">
      <c r="A131" s="5"/>
      <c r="B131" s="6" t="s">
        <v>10</v>
      </c>
      <c r="C131" s="7" t="s">
        <v>10</v>
      </c>
      <c r="D131" s="10" t="s">
        <v>11</v>
      </c>
      <c r="E131" s="50">
        <v>30</v>
      </c>
      <c r="F131" s="5"/>
      <c r="G131" s="9" t="s">
        <v>10</v>
      </c>
    </row>
    <row r="132" spans="1:7" x14ac:dyDescent="0.25">
      <c r="A132" s="5">
        <v>382</v>
      </c>
      <c r="B132" s="6" t="s">
        <v>146</v>
      </c>
      <c r="C132" s="7" t="s">
        <v>147</v>
      </c>
      <c r="D132" s="8" t="s">
        <v>7</v>
      </c>
      <c r="E132" s="50">
        <v>62.5</v>
      </c>
      <c r="F132" s="5">
        <v>3237</v>
      </c>
      <c r="G132" s="9" t="s">
        <v>35</v>
      </c>
    </row>
    <row r="133" spans="1:7" x14ac:dyDescent="0.25">
      <c r="A133" s="5"/>
      <c r="B133" s="6" t="s">
        <v>10</v>
      </c>
      <c r="C133" s="7" t="s">
        <v>10</v>
      </c>
      <c r="D133" s="10" t="s">
        <v>11</v>
      </c>
      <c r="E133" s="50">
        <v>62.5</v>
      </c>
      <c r="F133" s="5"/>
      <c r="G133" s="9" t="s">
        <v>10</v>
      </c>
    </row>
    <row r="134" spans="1:7" x14ac:dyDescent="0.25">
      <c r="A134" s="5">
        <v>3824</v>
      </c>
      <c r="B134" s="6" t="s">
        <v>148</v>
      </c>
      <c r="C134" s="7" t="s">
        <v>149</v>
      </c>
      <c r="D134" s="8" t="s">
        <v>58</v>
      </c>
      <c r="E134" s="50">
        <v>1.39</v>
      </c>
      <c r="F134" s="5">
        <v>3433</v>
      </c>
      <c r="G134" s="9" t="s">
        <v>93</v>
      </c>
    </row>
    <row r="135" spans="1:7" x14ac:dyDescent="0.25">
      <c r="A135" s="5"/>
      <c r="B135" s="6" t="s">
        <v>10</v>
      </c>
      <c r="C135" s="7" t="s">
        <v>10</v>
      </c>
      <c r="D135" s="10" t="s">
        <v>11</v>
      </c>
      <c r="E135" s="50">
        <v>1.39</v>
      </c>
      <c r="F135" s="5"/>
      <c r="G135" s="9" t="s">
        <v>10</v>
      </c>
    </row>
    <row r="136" spans="1:7" x14ac:dyDescent="0.25">
      <c r="A136" s="5">
        <v>3956</v>
      </c>
      <c r="B136" s="6" t="s">
        <v>150</v>
      </c>
      <c r="C136" s="7" t="s">
        <v>151</v>
      </c>
      <c r="D136" s="8" t="s">
        <v>7</v>
      </c>
      <c r="E136" s="50">
        <v>8918.58</v>
      </c>
      <c r="F136" s="5">
        <v>3232</v>
      </c>
      <c r="G136" s="9" t="s">
        <v>15</v>
      </c>
    </row>
    <row r="137" spans="1:7" x14ac:dyDescent="0.25">
      <c r="A137" s="5"/>
      <c r="B137" s="6" t="s">
        <v>10</v>
      </c>
      <c r="C137" s="7" t="s">
        <v>10</v>
      </c>
      <c r="D137" s="10" t="s">
        <v>11</v>
      </c>
      <c r="E137" s="50">
        <v>8918.58</v>
      </c>
      <c r="F137" s="5"/>
      <c r="G137" s="9" t="s">
        <v>10</v>
      </c>
    </row>
    <row r="138" spans="1:7" x14ac:dyDescent="0.25">
      <c r="A138" s="5">
        <v>4018</v>
      </c>
      <c r="B138" s="6" t="s">
        <v>152</v>
      </c>
      <c r="C138" s="7" t="s">
        <v>153</v>
      </c>
      <c r="D138" s="8" t="s">
        <v>154</v>
      </c>
      <c r="E138" s="50">
        <v>5.8</v>
      </c>
      <c r="F138" s="5">
        <v>3211</v>
      </c>
      <c r="G138" s="9" t="s">
        <v>155</v>
      </c>
    </row>
    <row r="139" spans="1:7" x14ac:dyDescent="0.25">
      <c r="A139" s="5"/>
      <c r="B139" s="6"/>
      <c r="C139" s="7"/>
      <c r="D139" s="10" t="s">
        <v>11</v>
      </c>
      <c r="E139" s="50">
        <f>E138</f>
        <v>5.8</v>
      </c>
      <c r="F139" s="5"/>
      <c r="G139" s="9"/>
    </row>
    <row r="140" spans="1:7" x14ac:dyDescent="0.25">
      <c r="A140" s="5">
        <v>4054</v>
      </c>
      <c r="B140" s="6" t="s">
        <v>156</v>
      </c>
      <c r="C140" s="7" t="s">
        <v>157</v>
      </c>
      <c r="D140" s="8" t="s">
        <v>7</v>
      </c>
      <c r="E140" s="50">
        <v>233.75</v>
      </c>
      <c r="F140" s="5">
        <v>3213</v>
      </c>
      <c r="G140" s="9" t="s">
        <v>42</v>
      </c>
    </row>
    <row r="141" spans="1:7" x14ac:dyDescent="0.25">
      <c r="A141" s="5"/>
      <c r="B141" s="6" t="s">
        <v>10</v>
      </c>
      <c r="C141" s="7" t="s">
        <v>10</v>
      </c>
      <c r="D141" s="10" t="s">
        <v>11</v>
      </c>
      <c r="E141" s="50">
        <v>233.75</v>
      </c>
      <c r="F141" s="5"/>
      <c r="G141" s="9" t="s">
        <v>10</v>
      </c>
    </row>
    <row r="142" spans="1:7" x14ac:dyDescent="0.25">
      <c r="A142" s="5">
        <v>4063</v>
      </c>
      <c r="B142" s="6" t="s">
        <v>158</v>
      </c>
      <c r="C142" s="7" t="s">
        <v>159</v>
      </c>
      <c r="D142" s="8" t="s">
        <v>160</v>
      </c>
      <c r="E142" s="50">
        <v>110</v>
      </c>
      <c r="F142" s="5">
        <v>3294</v>
      </c>
      <c r="G142" s="9" t="s">
        <v>96</v>
      </c>
    </row>
    <row r="143" spans="1:7" x14ac:dyDescent="0.25">
      <c r="A143" s="5"/>
      <c r="B143" s="6" t="s">
        <v>10</v>
      </c>
      <c r="C143" s="7" t="s">
        <v>10</v>
      </c>
      <c r="D143" s="10" t="s">
        <v>11</v>
      </c>
      <c r="E143" s="50">
        <v>110</v>
      </c>
      <c r="F143" s="5"/>
      <c r="G143" s="9" t="s">
        <v>10</v>
      </c>
    </row>
    <row r="144" spans="1:7" x14ac:dyDescent="0.25">
      <c r="A144" s="5">
        <v>414</v>
      </c>
      <c r="B144" s="6" t="s">
        <v>161</v>
      </c>
      <c r="C144" s="7" t="s">
        <v>162</v>
      </c>
      <c r="D144" s="8" t="s">
        <v>7</v>
      </c>
      <c r="E144" s="50">
        <v>82.6</v>
      </c>
      <c r="F144" s="5">
        <v>3222</v>
      </c>
      <c r="G144" s="9" t="s">
        <v>26</v>
      </c>
    </row>
    <row r="145" spans="1:7" x14ac:dyDescent="0.25">
      <c r="A145" s="5"/>
      <c r="B145" s="6" t="s">
        <v>10</v>
      </c>
      <c r="C145" s="7" t="s">
        <v>10</v>
      </c>
      <c r="D145" s="10" t="s">
        <v>11</v>
      </c>
      <c r="E145" s="50">
        <v>82.6</v>
      </c>
      <c r="F145" s="5"/>
      <c r="G145" s="9" t="s">
        <v>10</v>
      </c>
    </row>
    <row r="146" spans="1:7" x14ac:dyDescent="0.25">
      <c r="A146" s="5">
        <v>4178</v>
      </c>
      <c r="B146" s="6" t="s">
        <v>163</v>
      </c>
      <c r="C146" s="7" t="s">
        <v>164</v>
      </c>
      <c r="D146" s="8" t="s">
        <v>7</v>
      </c>
      <c r="E146" s="50">
        <v>704.29</v>
      </c>
      <c r="F146" s="5">
        <v>3234</v>
      </c>
      <c r="G146" s="9" t="s">
        <v>19</v>
      </c>
    </row>
    <row r="147" spans="1:7" x14ac:dyDescent="0.25">
      <c r="A147" s="5"/>
      <c r="B147" s="6" t="s">
        <v>10</v>
      </c>
      <c r="C147" s="7" t="s">
        <v>10</v>
      </c>
      <c r="D147" s="10" t="s">
        <v>11</v>
      </c>
      <c r="E147" s="50">
        <v>704.29</v>
      </c>
      <c r="F147" s="5"/>
      <c r="G147" s="9" t="s">
        <v>10</v>
      </c>
    </row>
    <row r="148" spans="1:7" x14ac:dyDescent="0.25">
      <c r="A148" s="5">
        <v>420</v>
      </c>
      <c r="B148" s="6" t="s">
        <v>165</v>
      </c>
      <c r="C148" s="7" t="s">
        <v>166</v>
      </c>
      <c r="D148" s="8" t="s">
        <v>7</v>
      </c>
      <c r="E148" s="50">
        <v>89.59</v>
      </c>
      <c r="F148" s="5">
        <v>3232</v>
      </c>
      <c r="G148" s="9" t="s">
        <v>15</v>
      </c>
    </row>
    <row r="149" spans="1:7" x14ac:dyDescent="0.25">
      <c r="A149" s="5"/>
      <c r="B149" s="6" t="s">
        <v>10</v>
      </c>
      <c r="C149" s="7" t="s">
        <v>10</v>
      </c>
      <c r="D149" s="10" t="s">
        <v>11</v>
      </c>
      <c r="E149" s="50">
        <v>89.59</v>
      </c>
      <c r="F149" s="5"/>
      <c r="G149" s="9" t="s">
        <v>10</v>
      </c>
    </row>
    <row r="150" spans="1:7" x14ac:dyDescent="0.25">
      <c r="A150" s="5">
        <v>4257</v>
      </c>
      <c r="B150" s="6" t="s">
        <v>167</v>
      </c>
      <c r="C150" s="7" t="s">
        <v>168</v>
      </c>
      <c r="D150" s="8" t="s">
        <v>18</v>
      </c>
      <c r="E150" s="50">
        <v>181.35</v>
      </c>
      <c r="F150" s="5">
        <v>3222</v>
      </c>
      <c r="G150" s="9" t="s">
        <v>26</v>
      </c>
    </row>
    <row r="151" spans="1:7" x14ac:dyDescent="0.25">
      <c r="A151" s="5"/>
      <c r="B151" s="6" t="s">
        <v>10</v>
      </c>
      <c r="C151" s="7" t="s">
        <v>10</v>
      </c>
      <c r="D151" s="10" t="s">
        <v>11</v>
      </c>
      <c r="E151" s="50">
        <v>181.35</v>
      </c>
      <c r="F151" s="5"/>
      <c r="G151" s="9" t="s">
        <v>10</v>
      </c>
    </row>
    <row r="152" spans="1:7" x14ac:dyDescent="0.25">
      <c r="A152" s="5">
        <v>4296</v>
      </c>
      <c r="B152" s="6" t="s">
        <v>169</v>
      </c>
      <c r="C152" s="7" t="s">
        <v>170</v>
      </c>
      <c r="D152" s="8" t="s">
        <v>69</v>
      </c>
      <c r="E152" s="50">
        <v>1038.43</v>
      </c>
      <c r="F152" s="5">
        <v>3232</v>
      </c>
      <c r="G152" s="9" t="s">
        <v>15</v>
      </c>
    </row>
    <row r="153" spans="1:7" x14ac:dyDescent="0.25">
      <c r="A153" s="5"/>
      <c r="B153" s="6" t="s">
        <v>10</v>
      </c>
      <c r="C153" s="7" t="s">
        <v>10</v>
      </c>
      <c r="D153" s="10" t="s">
        <v>11</v>
      </c>
      <c r="E153" s="50">
        <v>1038.43</v>
      </c>
      <c r="F153" s="5"/>
      <c r="G153" s="9" t="s">
        <v>10</v>
      </c>
    </row>
    <row r="154" spans="1:7" x14ac:dyDescent="0.25">
      <c r="A154" s="5">
        <v>4382</v>
      </c>
      <c r="B154" s="6" t="s">
        <v>171</v>
      </c>
      <c r="C154" s="7" t="s">
        <v>172</v>
      </c>
      <c r="D154" s="8" t="s">
        <v>173</v>
      </c>
      <c r="E154" s="50">
        <v>3518.75</v>
      </c>
      <c r="F154" s="5">
        <v>3239</v>
      </c>
      <c r="G154" s="9" t="s">
        <v>48</v>
      </c>
    </row>
    <row r="155" spans="1:7" x14ac:dyDescent="0.25">
      <c r="A155" s="5"/>
      <c r="B155" s="6" t="s">
        <v>10</v>
      </c>
      <c r="C155" s="7" t="s">
        <v>10</v>
      </c>
      <c r="D155" s="10" t="s">
        <v>11</v>
      </c>
      <c r="E155" s="50">
        <f>E154</f>
        <v>3518.75</v>
      </c>
      <c r="F155" s="5"/>
      <c r="G155" s="9" t="s">
        <v>10</v>
      </c>
    </row>
    <row r="156" spans="1:7" x14ac:dyDescent="0.25">
      <c r="A156" s="5">
        <v>448</v>
      </c>
      <c r="B156" s="6" t="s">
        <v>174</v>
      </c>
      <c r="C156" s="7" t="s">
        <v>175</v>
      </c>
      <c r="D156" s="8" t="s">
        <v>141</v>
      </c>
      <c r="E156" s="50">
        <v>639.38</v>
      </c>
      <c r="F156" s="5">
        <v>3232</v>
      </c>
      <c r="G156" s="9" t="s">
        <v>15</v>
      </c>
    </row>
    <row r="157" spans="1:7" x14ac:dyDescent="0.25">
      <c r="A157" s="5"/>
      <c r="B157" s="6" t="s">
        <v>10</v>
      </c>
      <c r="C157" s="7" t="s">
        <v>10</v>
      </c>
      <c r="D157" s="10" t="s">
        <v>11</v>
      </c>
      <c r="E157" s="50">
        <v>639.38</v>
      </c>
      <c r="F157" s="5"/>
      <c r="G157" s="9" t="s">
        <v>10</v>
      </c>
    </row>
    <row r="158" spans="1:7" x14ac:dyDescent="0.25">
      <c r="A158" s="5">
        <v>4497</v>
      </c>
      <c r="B158" s="6" t="s">
        <v>176</v>
      </c>
      <c r="C158" s="7" t="s">
        <v>177</v>
      </c>
      <c r="D158" s="8" t="s">
        <v>7</v>
      </c>
      <c r="E158" s="50">
        <v>3117.83</v>
      </c>
      <c r="F158" s="5">
        <v>3234</v>
      </c>
      <c r="G158" s="9" t="s">
        <v>19</v>
      </c>
    </row>
    <row r="159" spans="1:7" x14ac:dyDescent="0.25">
      <c r="A159" s="5"/>
      <c r="B159" s="6" t="s">
        <v>10</v>
      </c>
      <c r="C159" s="7" t="s">
        <v>10</v>
      </c>
      <c r="D159" s="10" t="s">
        <v>11</v>
      </c>
      <c r="E159" s="50">
        <v>3117.83</v>
      </c>
      <c r="F159" s="5"/>
      <c r="G159" s="9" t="s">
        <v>10</v>
      </c>
    </row>
    <row r="160" spans="1:7" x14ac:dyDescent="0.25">
      <c r="A160" s="5">
        <v>4533</v>
      </c>
      <c r="B160" s="6" t="s">
        <v>178</v>
      </c>
      <c r="C160" s="7" t="s">
        <v>179</v>
      </c>
      <c r="D160" s="8" t="s">
        <v>180</v>
      </c>
      <c r="E160" s="50">
        <v>300</v>
      </c>
      <c r="F160" s="5">
        <v>3222</v>
      </c>
      <c r="G160" s="9" t="s">
        <v>26</v>
      </c>
    </row>
    <row r="161" spans="1:7" x14ac:dyDescent="0.25">
      <c r="A161" s="5"/>
      <c r="B161" s="6" t="s">
        <v>10</v>
      </c>
      <c r="C161" s="7" t="s">
        <v>10</v>
      </c>
      <c r="D161" s="10" t="s">
        <v>11</v>
      </c>
      <c r="E161" s="50">
        <v>300</v>
      </c>
      <c r="F161" s="5"/>
      <c r="G161" s="9" t="s">
        <v>10</v>
      </c>
    </row>
    <row r="162" spans="1:7" x14ac:dyDescent="0.25">
      <c r="A162" s="5">
        <v>4573</v>
      </c>
      <c r="B162" s="6" t="s">
        <v>181</v>
      </c>
      <c r="C162" s="7" t="s">
        <v>182</v>
      </c>
      <c r="D162" s="8" t="s">
        <v>22</v>
      </c>
      <c r="E162" s="50">
        <v>98.16</v>
      </c>
      <c r="F162" s="5">
        <v>3225</v>
      </c>
      <c r="G162" s="9" t="s">
        <v>29</v>
      </c>
    </row>
    <row r="163" spans="1:7" x14ac:dyDescent="0.25">
      <c r="A163" s="5"/>
      <c r="B163" s="6" t="s">
        <v>10</v>
      </c>
      <c r="C163" s="7" t="s">
        <v>10</v>
      </c>
      <c r="D163" s="10" t="s">
        <v>11</v>
      </c>
      <c r="E163" s="50">
        <v>98.16</v>
      </c>
      <c r="F163" s="5"/>
      <c r="G163" s="9" t="s">
        <v>10</v>
      </c>
    </row>
    <row r="164" spans="1:7" x14ac:dyDescent="0.25">
      <c r="A164" s="5">
        <v>4620</v>
      </c>
      <c r="B164" s="6" t="s">
        <v>183</v>
      </c>
      <c r="C164" s="7" t="s">
        <v>184</v>
      </c>
      <c r="D164" s="8" t="s">
        <v>7</v>
      </c>
      <c r="E164" s="50">
        <v>294.61</v>
      </c>
      <c r="F164" s="5">
        <v>3223</v>
      </c>
      <c r="G164" s="9" t="s">
        <v>53</v>
      </c>
    </row>
    <row r="165" spans="1:7" x14ac:dyDescent="0.25">
      <c r="A165" s="5">
        <v>4620</v>
      </c>
      <c r="B165" s="6" t="s">
        <v>183</v>
      </c>
      <c r="C165" s="7" t="s">
        <v>184</v>
      </c>
      <c r="D165" s="8" t="s">
        <v>7</v>
      </c>
      <c r="E165" s="50">
        <v>248.85</v>
      </c>
      <c r="F165" s="5">
        <v>3234</v>
      </c>
      <c r="G165" s="9" t="s">
        <v>19</v>
      </c>
    </row>
    <row r="166" spans="1:7" x14ac:dyDescent="0.25">
      <c r="A166" s="5">
        <v>4620</v>
      </c>
      <c r="B166" s="6" t="s">
        <v>183</v>
      </c>
      <c r="C166" s="7" t="s">
        <v>184</v>
      </c>
      <c r="D166" s="8" t="s">
        <v>7</v>
      </c>
      <c r="E166" s="50">
        <v>4273.6899999999996</v>
      </c>
      <c r="F166" s="5">
        <v>3235</v>
      </c>
      <c r="G166" s="9" t="s">
        <v>65</v>
      </c>
    </row>
    <row r="167" spans="1:7" x14ac:dyDescent="0.25">
      <c r="A167" s="5">
        <v>4620</v>
      </c>
      <c r="B167" s="6" t="s">
        <v>183</v>
      </c>
      <c r="C167" s="7" t="s">
        <v>184</v>
      </c>
      <c r="D167" s="8" t="s">
        <v>7</v>
      </c>
      <c r="E167" s="50">
        <v>111.11</v>
      </c>
      <c r="F167" s="5">
        <v>3239</v>
      </c>
      <c r="G167" s="9" t="s">
        <v>48</v>
      </c>
    </row>
    <row r="168" spans="1:7" x14ac:dyDescent="0.25">
      <c r="A168" s="5"/>
      <c r="B168" s="6" t="s">
        <v>10</v>
      </c>
      <c r="C168" s="7" t="s">
        <v>10</v>
      </c>
      <c r="D168" s="10" t="s">
        <v>11</v>
      </c>
      <c r="E168" s="50">
        <v>4928.26</v>
      </c>
      <c r="F168" s="5"/>
      <c r="G168" s="9" t="s">
        <v>10</v>
      </c>
    </row>
    <row r="169" spans="1:7" x14ac:dyDescent="0.25">
      <c r="A169" s="5">
        <v>463</v>
      </c>
      <c r="B169" s="6" t="s">
        <v>185</v>
      </c>
      <c r="C169" s="7" t="s">
        <v>186</v>
      </c>
      <c r="D169" s="8" t="s">
        <v>7</v>
      </c>
      <c r="E169" s="50">
        <v>56</v>
      </c>
      <c r="F169" s="5">
        <v>3221</v>
      </c>
      <c r="G169" s="9" t="s">
        <v>8</v>
      </c>
    </row>
    <row r="170" spans="1:7" x14ac:dyDescent="0.25">
      <c r="A170" s="5"/>
      <c r="B170" s="6" t="s">
        <v>10</v>
      </c>
      <c r="C170" s="7" t="s">
        <v>10</v>
      </c>
      <c r="D170" s="10" t="s">
        <v>11</v>
      </c>
      <c r="E170" s="50">
        <v>56</v>
      </c>
      <c r="F170" s="5"/>
      <c r="G170" s="9" t="s">
        <v>10</v>
      </c>
    </row>
    <row r="171" spans="1:7" x14ac:dyDescent="0.25">
      <c r="A171" s="5">
        <v>4728</v>
      </c>
      <c r="B171" s="6" t="s">
        <v>187</v>
      </c>
      <c r="C171" s="7" t="s">
        <v>188</v>
      </c>
      <c r="D171" s="8" t="s">
        <v>7</v>
      </c>
      <c r="E171" s="50">
        <v>2250</v>
      </c>
      <c r="F171" s="5">
        <v>3239</v>
      </c>
      <c r="G171" s="9" t="s">
        <v>48</v>
      </c>
    </row>
    <row r="172" spans="1:7" x14ac:dyDescent="0.25">
      <c r="A172" s="5">
        <v>4728</v>
      </c>
      <c r="B172" s="6" t="s">
        <v>187</v>
      </c>
      <c r="C172" s="7" t="s">
        <v>188</v>
      </c>
      <c r="D172" s="8" t="s">
        <v>7</v>
      </c>
      <c r="E172" s="50">
        <v>27000</v>
      </c>
      <c r="F172" s="5">
        <v>4124</v>
      </c>
      <c r="G172" s="9" t="s">
        <v>45</v>
      </c>
    </row>
    <row r="173" spans="1:7" x14ac:dyDescent="0.25">
      <c r="A173" s="5"/>
      <c r="B173" s="6" t="s">
        <v>10</v>
      </c>
      <c r="C173" s="7" t="s">
        <v>10</v>
      </c>
      <c r="D173" s="10" t="s">
        <v>11</v>
      </c>
      <c r="E173" s="50">
        <f>E171+E172</f>
        <v>29250</v>
      </c>
      <c r="F173" s="5"/>
      <c r="G173" s="9" t="s">
        <v>10</v>
      </c>
    </row>
    <row r="174" spans="1:7" x14ac:dyDescent="0.25">
      <c r="A174" s="5">
        <v>4834</v>
      </c>
      <c r="B174" s="6" t="s">
        <v>189</v>
      </c>
      <c r="C174" s="7" t="s">
        <v>190</v>
      </c>
      <c r="D174" s="8" t="s">
        <v>7</v>
      </c>
      <c r="E174" s="50">
        <v>238</v>
      </c>
      <c r="F174" s="5">
        <v>3222</v>
      </c>
      <c r="G174" s="9" t="s">
        <v>26</v>
      </c>
    </row>
    <row r="175" spans="1:7" x14ac:dyDescent="0.25">
      <c r="A175" s="5"/>
      <c r="B175" s="6" t="s">
        <v>10</v>
      </c>
      <c r="C175" s="7" t="s">
        <v>10</v>
      </c>
      <c r="D175" s="10" t="s">
        <v>11</v>
      </c>
      <c r="E175" s="50">
        <v>238</v>
      </c>
      <c r="F175" s="5"/>
      <c r="G175" s="9" t="s">
        <v>10</v>
      </c>
    </row>
    <row r="176" spans="1:7" x14ac:dyDescent="0.25">
      <c r="A176" s="5">
        <v>4869</v>
      </c>
      <c r="B176" s="6" t="s">
        <v>191</v>
      </c>
      <c r="C176" s="7" t="s">
        <v>192</v>
      </c>
      <c r="D176" s="8" t="s">
        <v>7</v>
      </c>
      <c r="E176" s="50">
        <v>4250.3999999999996</v>
      </c>
      <c r="F176" s="5">
        <v>3239</v>
      </c>
      <c r="G176" s="9" t="s">
        <v>48</v>
      </c>
    </row>
    <row r="177" spans="1:7" x14ac:dyDescent="0.25">
      <c r="A177" s="5"/>
      <c r="B177" s="6" t="s">
        <v>10</v>
      </c>
      <c r="C177" s="7" t="s">
        <v>10</v>
      </c>
      <c r="D177" s="10" t="s">
        <v>11</v>
      </c>
      <c r="E177" s="50">
        <v>4250.3999999999996</v>
      </c>
      <c r="F177" s="5"/>
      <c r="G177" s="9" t="s">
        <v>10</v>
      </c>
    </row>
    <row r="178" spans="1:7" x14ac:dyDescent="0.25">
      <c r="A178" s="5">
        <v>4907</v>
      </c>
      <c r="B178" s="6" t="s">
        <v>193</v>
      </c>
      <c r="C178" s="7" t="s">
        <v>194</v>
      </c>
      <c r="D178" s="8" t="s">
        <v>195</v>
      </c>
      <c r="E178" s="50">
        <v>387.73</v>
      </c>
      <c r="F178" s="5">
        <v>27212</v>
      </c>
      <c r="G178" s="9" t="s">
        <v>196</v>
      </c>
    </row>
    <row r="179" spans="1:7" x14ac:dyDescent="0.25">
      <c r="A179" s="5"/>
      <c r="B179" s="6"/>
      <c r="C179" s="7"/>
      <c r="D179" s="10" t="s">
        <v>11</v>
      </c>
      <c r="E179" s="50">
        <f>E178</f>
        <v>387.73</v>
      </c>
      <c r="F179" s="5"/>
      <c r="G179" s="9"/>
    </row>
    <row r="180" spans="1:7" x14ac:dyDescent="0.25">
      <c r="A180" s="5">
        <v>4935</v>
      </c>
      <c r="B180" s="6" t="s">
        <v>197</v>
      </c>
      <c r="C180" s="7" t="s">
        <v>198</v>
      </c>
      <c r="D180" s="8" t="s">
        <v>199</v>
      </c>
      <c r="E180" s="50">
        <v>1875</v>
      </c>
      <c r="F180" s="5">
        <v>3239</v>
      </c>
      <c r="G180" s="9" t="s">
        <v>48</v>
      </c>
    </row>
    <row r="181" spans="1:7" x14ac:dyDescent="0.25">
      <c r="A181" s="5"/>
      <c r="B181" s="6" t="s">
        <v>10</v>
      </c>
      <c r="C181" s="7" t="s">
        <v>10</v>
      </c>
      <c r="D181" s="10" t="s">
        <v>11</v>
      </c>
      <c r="E181" s="50">
        <v>1875</v>
      </c>
      <c r="F181" s="5"/>
      <c r="G181" s="9" t="s">
        <v>10</v>
      </c>
    </row>
    <row r="182" spans="1:7" x14ac:dyDescent="0.25">
      <c r="A182" s="5">
        <v>4939</v>
      </c>
      <c r="B182" s="6" t="s">
        <v>200</v>
      </c>
      <c r="C182" s="7" t="s">
        <v>201</v>
      </c>
      <c r="D182" s="8" t="s">
        <v>141</v>
      </c>
      <c r="E182" s="50">
        <v>3047.09</v>
      </c>
      <c r="F182" s="5">
        <v>3223</v>
      </c>
      <c r="G182" s="9" t="s">
        <v>53</v>
      </c>
    </row>
    <row r="183" spans="1:7" x14ac:dyDescent="0.25">
      <c r="A183" s="5"/>
      <c r="B183" s="6" t="s">
        <v>10</v>
      </c>
      <c r="C183" s="7" t="s">
        <v>10</v>
      </c>
      <c r="D183" s="10" t="s">
        <v>11</v>
      </c>
      <c r="E183" s="50">
        <v>3047.09</v>
      </c>
      <c r="F183" s="5"/>
      <c r="G183" s="9" t="s">
        <v>10</v>
      </c>
    </row>
    <row r="184" spans="1:7" x14ac:dyDescent="0.25">
      <c r="A184" s="5">
        <v>4952</v>
      </c>
      <c r="B184" s="6" t="s">
        <v>202</v>
      </c>
      <c r="C184" s="7" t="s">
        <v>203</v>
      </c>
      <c r="D184" s="8" t="s">
        <v>58</v>
      </c>
      <c r="E184" s="50">
        <v>587.52</v>
      </c>
      <c r="F184" s="5">
        <v>3239</v>
      </c>
      <c r="G184" s="9" t="s">
        <v>48</v>
      </c>
    </row>
    <row r="185" spans="1:7" x14ac:dyDescent="0.25">
      <c r="A185" s="5"/>
      <c r="B185" s="6" t="s">
        <v>10</v>
      </c>
      <c r="C185" s="7" t="s">
        <v>10</v>
      </c>
      <c r="D185" s="10" t="s">
        <v>11</v>
      </c>
      <c r="E185" s="50">
        <v>587.52</v>
      </c>
      <c r="F185" s="5"/>
      <c r="G185" s="9" t="s">
        <v>10</v>
      </c>
    </row>
    <row r="186" spans="1:7" x14ac:dyDescent="0.25">
      <c r="A186" s="5">
        <v>50</v>
      </c>
      <c r="B186" s="6" t="s">
        <v>204</v>
      </c>
      <c r="C186" s="7" t="s">
        <v>205</v>
      </c>
      <c r="D186" s="8" t="s">
        <v>7</v>
      </c>
      <c r="E186" s="50">
        <v>1958.8</v>
      </c>
      <c r="F186" s="5">
        <v>3237</v>
      </c>
      <c r="G186" s="9" t="s">
        <v>35</v>
      </c>
    </row>
    <row r="187" spans="1:7" x14ac:dyDescent="0.25">
      <c r="A187" s="5"/>
      <c r="B187" s="6" t="s">
        <v>10</v>
      </c>
      <c r="C187" s="7" t="s">
        <v>10</v>
      </c>
      <c r="D187" s="10" t="s">
        <v>11</v>
      </c>
      <c r="E187" s="50">
        <v>1958.8</v>
      </c>
      <c r="F187" s="5"/>
      <c r="G187" s="9" t="s">
        <v>10</v>
      </c>
    </row>
    <row r="188" spans="1:7" x14ac:dyDescent="0.25">
      <c r="A188" s="5">
        <v>5004</v>
      </c>
      <c r="B188" s="6" t="s">
        <v>206</v>
      </c>
      <c r="C188" s="7" t="s">
        <v>207</v>
      </c>
      <c r="D188" s="8" t="s">
        <v>61</v>
      </c>
      <c r="E188" s="50">
        <v>38562.5</v>
      </c>
      <c r="F188" s="5">
        <v>3239</v>
      </c>
      <c r="G188" s="9" t="s">
        <v>48</v>
      </c>
    </row>
    <row r="189" spans="1:7" x14ac:dyDescent="0.25">
      <c r="A189" s="5"/>
      <c r="B189" s="6" t="s">
        <v>10</v>
      </c>
      <c r="C189" s="7" t="s">
        <v>10</v>
      </c>
      <c r="D189" s="10" t="s">
        <v>11</v>
      </c>
      <c r="E189" s="50">
        <v>38562.5</v>
      </c>
      <c r="F189" s="5"/>
      <c r="G189" s="9" t="s">
        <v>10</v>
      </c>
    </row>
    <row r="190" spans="1:7" x14ac:dyDescent="0.25">
      <c r="A190" s="5">
        <v>515</v>
      </c>
      <c r="B190" s="6" t="s">
        <v>208</v>
      </c>
      <c r="C190" s="7" t="s">
        <v>209</v>
      </c>
      <c r="D190" s="8" t="s">
        <v>7</v>
      </c>
      <c r="E190" s="50">
        <v>1360.29</v>
      </c>
      <c r="F190" s="5">
        <v>3231</v>
      </c>
      <c r="G190" s="9" t="s">
        <v>9</v>
      </c>
    </row>
    <row r="191" spans="1:7" x14ac:dyDescent="0.25">
      <c r="A191" s="5">
        <v>515</v>
      </c>
      <c r="B191" s="6" t="s">
        <v>208</v>
      </c>
      <c r="C191" s="7" t="s">
        <v>209</v>
      </c>
      <c r="D191" s="8" t="s">
        <v>7</v>
      </c>
      <c r="E191" s="50">
        <v>6.64</v>
      </c>
      <c r="F191" s="5">
        <v>3433</v>
      </c>
      <c r="G191" s="9" t="s">
        <v>93</v>
      </c>
    </row>
    <row r="192" spans="1:7" x14ac:dyDescent="0.25">
      <c r="A192" s="5"/>
      <c r="B192" s="6" t="s">
        <v>10</v>
      </c>
      <c r="C192" s="7" t="s">
        <v>10</v>
      </c>
      <c r="D192" s="10" t="s">
        <v>11</v>
      </c>
      <c r="E192" s="50">
        <v>1366.93</v>
      </c>
      <c r="F192" s="5"/>
      <c r="G192" s="9" t="s">
        <v>10</v>
      </c>
    </row>
    <row r="193" spans="1:7" x14ac:dyDescent="0.25">
      <c r="A193" s="5">
        <v>5160</v>
      </c>
      <c r="B193" s="6" t="s">
        <v>210</v>
      </c>
      <c r="C193" s="7" t="s">
        <v>211</v>
      </c>
      <c r="D193" s="8" t="s">
        <v>61</v>
      </c>
      <c r="E193" s="50">
        <v>63.22</v>
      </c>
      <c r="F193" s="5">
        <v>3224</v>
      </c>
      <c r="G193" s="9" t="s">
        <v>14</v>
      </c>
    </row>
    <row r="194" spans="1:7" x14ac:dyDescent="0.25">
      <c r="A194" s="5"/>
      <c r="B194" s="6" t="s">
        <v>10</v>
      </c>
      <c r="C194" s="7" t="s">
        <v>10</v>
      </c>
      <c r="D194" s="10" t="s">
        <v>11</v>
      </c>
      <c r="E194" s="50">
        <v>63.22</v>
      </c>
      <c r="F194" s="5"/>
      <c r="G194" s="9" t="s">
        <v>10</v>
      </c>
    </row>
    <row r="195" spans="1:7" x14ac:dyDescent="0.25">
      <c r="A195" s="5">
        <v>517</v>
      </c>
      <c r="B195" s="6" t="s">
        <v>212</v>
      </c>
      <c r="C195" s="7" t="s">
        <v>213</v>
      </c>
      <c r="D195" s="8" t="s">
        <v>69</v>
      </c>
      <c r="E195" s="50">
        <v>40.520000000000003</v>
      </c>
      <c r="F195" s="5">
        <v>3234</v>
      </c>
      <c r="G195" s="9" t="s">
        <v>19</v>
      </c>
    </row>
    <row r="196" spans="1:7" x14ac:dyDescent="0.25">
      <c r="A196" s="5"/>
      <c r="B196" s="6" t="s">
        <v>10</v>
      </c>
      <c r="C196" s="7" t="s">
        <v>10</v>
      </c>
      <c r="D196" s="10" t="s">
        <v>11</v>
      </c>
      <c r="E196" s="50">
        <v>40.520000000000003</v>
      </c>
      <c r="F196" s="5"/>
      <c r="G196" s="9" t="s">
        <v>10</v>
      </c>
    </row>
    <row r="197" spans="1:7" x14ac:dyDescent="0.25">
      <c r="A197" s="5">
        <v>5212</v>
      </c>
      <c r="B197" s="6" t="s">
        <v>214</v>
      </c>
      <c r="C197" s="7" t="s">
        <v>215</v>
      </c>
      <c r="D197" s="8" t="s">
        <v>7</v>
      </c>
      <c r="E197" s="50">
        <v>296.94</v>
      </c>
      <c r="F197" s="5">
        <v>3223</v>
      </c>
      <c r="G197" s="9" t="s">
        <v>53</v>
      </c>
    </row>
    <row r="198" spans="1:7" x14ac:dyDescent="0.25">
      <c r="A198" s="5"/>
      <c r="B198" s="6" t="s">
        <v>10</v>
      </c>
      <c r="C198" s="7" t="s">
        <v>10</v>
      </c>
      <c r="D198" s="10" t="s">
        <v>11</v>
      </c>
      <c r="E198" s="50">
        <v>296.94</v>
      </c>
      <c r="F198" s="5"/>
      <c r="G198" s="9" t="s">
        <v>10</v>
      </c>
    </row>
    <row r="199" spans="1:7" x14ac:dyDescent="0.25">
      <c r="A199" s="5">
        <v>5354</v>
      </c>
      <c r="B199" s="6" t="s">
        <v>216</v>
      </c>
      <c r="C199" s="7" t="s">
        <v>217</v>
      </c>
      <c r="D199" s="8" t="s">
        <v>7</v>
      </c>
      <c r="E199" s="50">
        <v>13.94</v>
      </c>
      <c r="F199" s="5">
        <v>3293</v>
      </c>
      <c r="G199" s="9" t="s">
        <v>218</v>
      </c>
    </row>
    <row r="200" spans="1:7" x14ac:dyDescent="0.25">
      <c r="A200" s="5"/>
      <c r="B200" s="6" t="s">
        <v>10</v>
      </c>
      <c r="C200" s="7" t="s">
        <v>10</v>
      </c>
      <c r="D200" s="10" t="s">
        <v>11</v>
      </c>
      <c r="E200" s="50">
        <v>13.94</v>
      </c>
      <c r="F200" s="5"/>
      <c r="G200" s="9" t="s">
        <v>10</v>
      </c>
    </row>
    <row r="201" spans="1:7" x14ac:dyDescent="0.25">
      <c r="A201" s="5">
        <v>5360</v>
      </c>
      <c r="B201" s="6" t="s">
        <v>219</v>
      </c>
      <c r="C201" s="7" t="s">
        <v>220</v>
      </c>
      <c r="D201" s="8" t="s">
        <v>7</v>
      </c>
      <c r="E201" s="50">
        <v>100</v>
      </c>
      <c r="F201" s="5">
        <v>3294</v>
      </c>
      <c r="G201" s="9" t="s">
        <v>96</v>
      </c>
    </row>
    <row r="202" spans="1:7" x14ac:dyDescent="0.25">
      <c r="A202" s="5"/>
      <c r="B202" s="6" t="s">
        <v>10</v>
      </c>
      <c r="C202" s="7" t="s">
        <v>10</v>
      </c>
      <c r="D202" s="10" t="s">
        <v>11</v>
      </c>
      <c r="E202" s="50">
        <v>100</v>
      </c>
      <c r="F202" s="5"/>
      <c r="G202" s="9" t="s">
        <v>10</v>
      </c>
    </row>
    <row r="203" spans="1:7" x14ac:dyDescent="0.25">
      <c r="A203" s="5">
        <v>54</v>
      </c>
      <c r="B203" s="6" t="s">
        <v>221</v>
      </c>
      <c r="C203" s="7" t="s">
        <v>222</v>
      </c>
      <c r="D203" s="8" t="s">
        <v>223</v>
      </c>
      <c r="E203" s="50">
        <v>103.04</v>
      </c>
      <c r="F203" s="5">
        <v>3234</v>
      </c>
      <c r="G203" s="9" t="s">
        <v>19</v>
      </c>
    </row>
    <row r="204" spans="1:7" x14ac:dyDescent="0.25">
      <c r="A204" s="5"/>
      <c r="B204" s="6" t="s">
        <v>10</v>
      </c>
      <c r="C204" s="7" t="s">
        <v>10</v>
      </c>
      <c r="D204" s="10" t="s">
        <v>11</v>
      </c>
      <c r="E204" s="50">
        <v>103.04</v>
      </c>
      <c r="F204" s="5"/>
      <c r="G204" s="9" t="s">
        <v>10</v>
      </c>
    </row>
    <row r="205" spans="1:7" x14ac:dyDescent="0.25">
      <c r="A205" s="5">
        <v>5421</v>
      </c>
      <c r="B205" s="6" t="s">
        <v>224</v>
      </c>
      <c r="C205" s="7" t="s">
        <v>225</v>
      </c>
      <c r="D205" s="8" t="s">
        <v>226</v>
      </c>
      <c r="E205" s="50">
        <v>92.3</v>
      </c>
      <c r="F205" s="5">
        <v>3232</v>
      </c>
      <c r="G205" s="9" t="s">
        <v>15</v>
      </c>
    </row>
    <row r="206" spans="1:7" x14ac:dyDescent="0.25">
      <c r="A206" s="5"/>
      <c r="B206" s="6" t="s">
        <v>10</v>
      </c>
      <c r="C206" s="7" t="s">
        <v>10</v>
      </c>
      <c r="D206" s="10" t="s">
        <v>11</v>
      </c>
      <c r="E206" s="50">
        <v>92.3</v>
      </c>
      <c r="F206" s="5"/>
      <c r="G206" s="9" t="s">
        <v>10</v>
      </c>
    </row>
    <row r="207" spans="1:7" x14ac:dyDescent="0.25">
      <c r="A207" s="5">
        <v>5431</v>
      </c>
      <c r="B207" s="6" t="s">
        <v>227</v>
      </c>
      <c r="C207" s="7" t="s">
        <v>228</v>
      </c>
      <c r="D207" s="8" t="s">
        <v>136</v>
      </c>
      <c r="E207" s="50">
        <v>43.39</v>
      </c>
      <c r="F207" s="5">
        <v>3234</v>
      </c>
      <c r="G207" s="9" t="s">
        <v>19</v>
      </c>
    </row>
    <row r="208" spans="1:7" x14ac:dyDescent="0.25">
      <c r="A208" s="5"/>
      <c r="B208" s="6" t="s">
        <v>10</v>
      </c>
      <c r="C208" s="7" t="s">
        <v>10</v>
      </c>
      <c r="D208" s="10" t="s">
        <v>11</v>
      </c>
      <c r="E208" s="50">
        <v>43.39</v>
      </c>
      <c r="F208" s="5"/>
      <c r="G208" s="9" t="s">
        <v>10</v>
      </c>
    </row>
    <row r="209" spans="1:7" x14ac:dyDescent="0.25">
      <c r="A209" s="5">
        <v>5432</v>
      </c>
      <c r="B209" s="6" t="s">
        <v>229</v>
      </c>
      <c r="C209" s="7" t="s">
        <v>230</v>
      </c>
      <c r="D209" s="8" t="s">
        <v>7</v>
      </c>
      <c r="E209" s="50">
        <v>9.2899999999999991</v>
      </c>
      <c r="F209" s="5">
        <v>3221</v>
      </c>
      <c r="G209" s="9" t="s">
        <v>8</v>
      </c>
    </row>
    <row r="210" spans="1:7" x14ac:dyDescent="0.25">
      <c r="A210" s="5">
        <v>5432</v>
      </c>
      <c r="B210" s="6" t="s">
        <v>229</v>
      </c>
      <c r="C210" s="7" t="s">
        <v>230</v>
      </c>
      <c r="D210" s="8" t="s">
        <v>7</v>
      </c>
      <c r="E210" s="50">
        <v>458.07</v>
      </c>
      <c r="F210" s="5">
        <v>3234</v>
      </c>
      <c r="G210" s="9" t="s">
        <v>19</v>
      </c>
    </row>
    <row r="211" spans="1:7" x14ac:dyDescent="0.25">
      <c r="A211" s="5"/>
      <c r="B211" s="6" t="s">
        <v>10</v>
      </c>
      <c r="C211" s="7" t="s">
        <v>10</v>
      </c>
      <c r="D211" s="10" t="s">
        <v>11</v>
      </c>
      <c r="E211" s="50">
        <v>458.07</v>
      </c>
      <c r="F211" s="5"/>
      <c r="G211" s="9" t="s">
        <v>10</v>
      </c>
    </row>
    <row r="212" spans="1:7" x14ac:dyDescent="0.25">
      <c r="A212" s="5">
        <v>5489</v>
      </c>
      <c r="B212" s="6" t="s">
        <v>231</v>
      </c>
      <c r="C212" s="7" t="s">
        <v>232</v>
      </c>
      <c r="D212" s="8" t="s">
        <v>7</v>
      </c>
      <c r="E212" s="50">
        <v>781.97</v>
      </c>
      <c r="F212" s="5">
        <v>3232</v>
      </c>
      <c r="G212" s="9" t="s">
        <v>15</v>
      </c>
    </row>
    <row r="213" spans="1:7" x14ac:dyDescent="0.25">
      <c r="A213" s="5"/>
      <c r="B213" s="6" t="s">
        <v>10</v>
      </c>
      <c r="C213" s="7" t="s">
        <v>10</v>
      </c>
      <c r="D213" s="10" t="s">
        <v>11</v>
      </c>
      <c r="E213" s="50">
        <v>781.97</v>
      </c>
      <c r="F213" s="5"/>
      <c r="G213" s="9" t="s">
        <v>10</v>
      </c>
    </row>
    <row r="214" spans="1:7" x14ac:dyDescent="0.25">
      <c r="A214" s="5">
        <v>57</v>
      </c>
      <c r="B214" s="6" t="s">
        <v>233</v>
      </c>
      <c r="C214" s="7" t="s">
        <v>234</v>
      </c>
      <c r="D214" s="8" t="s">
        <v>77</v>
      </c>
      <c r="E214" s="50">
        <v>46.6</v>
      </c>
      <c r="F214" s="5">
        <v>3234</v>
      </c>
      <c r="G214" s="9" t="s">
        <v>19</v>
      </c>
    </row>
    <row r="215" spans="1:7" x14ac:dyDescent="0.25">
      <c r="A215" s="5"/>
      <c r="B215" s="6" t="s">
        <v>10</v>
      </c>
      <c r="C215" s="7" t="s">
        <v>10</v>
      </c>
      <c r="D215" s="10" t="s">
        <v>11</v>
      </c>
      <c r="E215" s="50">
        <v>46.6</v>
      </c>
      <c r="F215" s="5"/>
      <c r="G215" s="9" t="s">
        <v>10</v>
      </c>
    </row>
    <row r="216" spans="1:7" x14ac:dyDescent="0.25">
      <c r="A216" s="5">
        <v>58</v>
      </c>
      <c r="B216" s="6" t="s">
        <v>235</v>
      </c>
      <c r="C216" s="7" t="s">
        <v>236</v>
      </c>
      <c r="D216" s="8" t="s">
        <v>22</v>
      </c>
      <c r="E216" s="50">
        <v>37.450000000000003</v>
      </c>
      <c r="F216" s="5">
        <v>3234</v>
      </c>
      <c r="G216" s="9" t="s">
        <v>19</v>
      </c>
    </row>
    <row r="217" spans="1:7" x14ac:dyDescent="0.25">
      <c r="A217" s="5"/>
      <c r="B217" s="6" t="s">
        <v>10</v>
      </c>
      <c r="C217" s="7" t="s">
        <v>10</v>
      </c>
      <c r="D217" s="10" t="s">
        <v>11</v>
      </c>
      <c r="E217" s="50">
        <v>37.450000000000003</v>
      </c>
      <c r="F217" s="5"/>
      <c r="G217" s="9" t="s">
        <v>10</v>
      </c>
    </row>
    <row r="218" spans="1:7" x14ac:dyDescent="0.25">
      <c r="A218" s="5">
        <v>60</v>
      </c>
      <c r="B218" s="6" t="s">
        <v>237</v>
      </c>
      <c r="C218" s="7" t="s">
        <v>238</v>
      </c>
      <c r="D218" s="8" t="s">
        <v>7</v>
      </c>
      <c r="E218" s="50">
        <v>423.86</v>
      </c>
      <c r="F218" s="5">
        <v>3234</v>
      </c>
      <c r="G218" s="9" t="s">
        <v>19</v>
      </c>
    </row>
    <row r="219" spans="1:7" x14ac:dyDescent="0.25">
      <c r="A219" s="5"/>
      <c r="B219" s="6" t="s">
        <v>10</v>
      </c>
      <c r="C219" s="7" t="s">
        <v>10</v>
      </c>
      <c r="D219" s="10" t="s">
        <v>11</v>
      </c>
      <c r="E219" s="50">
        <v>423.86</v>
      </c>
      <c r="F219" s="5"/>
      <c r="G219" s="9" t="s">
        <v>10</v>
      </c>
    </row>
    <row r="220" spans="1:7" x14ac:dyDescent="0.25">
      <c r="A220" s="5">
        <v>602</v>
      </c>
      <c r="B220" s="6" t="s">
        <v>239</v>
      </c>
      <c r="C220" s="7" t="s">
        <v>240</v>
      </c>
      <c r="D220" s="8" t="s">
        <v>7</v>
      </c>
      <c r="E220" s="50">
        <f>402.77-126.46</f>
        <v>276.31</v>
      </c>
      <c r="F220" s="5">
        <v>3234</v>
      </c>
      <c r="G220" s="9" t="s">
        <v>19</v>
      </c>
    </row>
    <row r="221" spans="1:7" x14ac:dyDescent="0.25">
      <c r="A221" s="5">
        <v>602</v>
      </c>
      <c r="B221" s="6" t="s">
        <v>239</v>
      </c>
      <c r="C221" s="7" t="s">
        <v>240</v>
      </c>
      <c r="D221" s="8" t="s">
        <v>7</v>
      </c>
      <c r="E221" s="50">
        <v>3.23</v>
      </c>
      <c r="F221" s="5">
        <v>3433</v>
      </c>
      <c r="G221" s="9" t="s">
        <v>93</v>
      </c>
    </row>
    <row r="222" spans="1:7" x14ac:dyDescent="0.25">
      <c r="A222" s="5"/>
      <c r="B222" s="6" t="s">
        <v>10</v>
      </c>
      <c r="C222" s="7" t="s">
        <v>10</v>
      </c>
      <c r="D222" s="10" t="s">
        <v>11</v>
      </c>
      <c r="E222" s="50">
        <f>E220+E221</f>
        <v>279.54000000000002</v>
      </c>
      <c r="F222" s="5"/>
      <c r="G222" s="9" t="s">
        <v>10</v>
      </c>
    </row>
    <row r="223" spans="1:7" x14ac:dyDescent="0.25">
      <c r="A223" s="5">
        <v>6028</v>
      </c>
      <c r="B223" s="6" t="s">
        <v>241</v>
      </c>
      <c r="C223" s="7" t="s">
        <v>242</v>
      </c>
      <c r="D223" s="8" t="s">
        <v>7</v>
      </c>
      <c r="E223" s="50">
        <v>875</v>
      </c>
      <c r="F223" s="5">
        <v>3238</v>
      </c>
      <c r="G223" s="9" t="s">
        <v>32</v>
      </c>
    </row>
    <row r="224" spans="1:7" x14ac:dyDescent="0.25">
      <c r="A224" s="5"/>
      <c r="B224" s="6" t="s">
        <v>10</v>
      </c>
      <c r="C224" s="7" t="s">
        <v>10</v>
      </c>
      <c r="D224" s="10" t="s">
        <v>11</v>
      </c>
      <c r="E224" s="50">
        <v>875</v>
      </c>
      <c r="F224" s="5"/>
      <c r="G224" s="9" t="s">
        <v>10</v>
      </c>
    </row>
    <row r="225" spans="1:7" x14ac:dyDescent="0.25">
      <c r="A225" s="5">
        <v>6052</v>
      </c>
      <c r="B225" s="6" t="s">
        <v>243</v>
      </c>
      <c r="C225" s="7" t="s">
        <v>244</v>
      </c>
      <c r="D225" s="8" t="s">
        <v>7</v>
      </c>
      <c r="E225" s="50">
        <v>13.75</v>
      </c>
      <c r="F225" s="5">
        <v>3224</v>
      </c>
      <c r="G225" s="9" t="s">
        <v>14</v>
      </c>
    </row>
    <row r="226" spans="1:7" x14ac:dyDescent="0.25">
      <c r="A226" s="5"/>
      <c r="B226" s="6" t="s">
        <v>10</v>
      </c>
      <c r="C226" s="7" t="s">
        <v>10</v>
      </c>
      <c r="D226" s="10" t="s">
        <v>11</v>
      </c>
      <c r="E226" s="50">
        <v>13.75</v>
      </c>
      <c r="F226" s="5"/>
      <c r="G226" s="9" t="s">
        <v>10</v>
      </c>
    </row>
    <row r="227" spans="1:7" x14ac:dyDescent="0.25">
      <c r="A227" s="5">
        <v>6057</v>
      </c>
      <c r="B227" s="6" t="s">
        <v>245</v>
      </c>
      <c r="C227" s="7" t="s">
        <v>246</v>
      </c>
      <c r="D227" s="8" t="s">
        <v>7</v>
      </c>
      <c r="E227" s="50">
        <v>125</v>
      </c>
      <c r="F227" s="5">
        <v>3213</v>
      </c>
      <c r="G227" s="9" t="s">
        <v>42</v>
      </c>
    </row>
    <row r="228" spans="1:7" x14ac:dyDescent="0.25">
      <c r="A228" s="5"/>
      <c r="B228" s="6" t="s">
        <v>10</v>
      </c>
      <c r="C228" s="7" t="s">
        <v>10</v>
      </c>
      <c r="D228" s="10" t="s">
        <v>11</v>
      </c>
      <c r="E228" s="50">
        <v>125</v>
      </c>
      <c r="F228" s="5"/>
      <c r="G228" s="9" t="s">
        <v>10</v>
      </c>
    </row>
    <row r="229" spans="1:7" x14ac:dyDescent="0.25">
      <c r="A229" s="5">
        <v>6080</v>
      </c>
      <c r="B229" s="6" t="s">
        <v>247</v>
      </c>
      <c r="C229" s="7" t="s">
        <v>248</v>
      </c>
      <c r="D229" s="8" t="s">
        <v>69</v>
      </c>
      <c r="E229" s="50">
        <v>600</v>
      </c>
      <c r="F229" s="5">
        <v>27212</v>
      </c>
      <c r="G229" s="9" t="s">
        <v>196</v>
      </c>
    </row>
    <row r="230" spans="1:7" x14ac:dyDescent="0.25">
      <c r="A230" s="5"/>
      <c r="B230" s="6"/>
      <c r="C230" s="7"/>
      <c r="D230" s="10" t="s">
        <v>11</v>
      </c>
      <c r="E230" s="50">
        <f>E229</f>
        <v>600</v>
      </c>
      <c r="F230" s="5"/>
      <c r="G230" s="9"/>
    </row>
    <row r="231" spans="1:7" x14ac:dyDescent="0.25">
      <c r="A231" s="5">
        <v>6116</v>
      </c>
      <c r="B231" s="6" t="s">
        <v>249</v>
      </c>
      <c r="C231" s="7" t="s">
        <v>250</v>
      </c>
      <c r="D231" s="8" t="s">
        <v>7</v>
      </c>
      <c r="E231" s="50">
        <v>1276.8699999999999</v>
      </c>
      <c r="F231" s="5">
        <v>3239</v>
      </c>
      <c r="G231" s="9" t="s">
        <v>48</v>
      </c>
    </row>
    <row r="232" spans="1:7" x14ac:dyDescent="0.25">
      <c r="A232" s="5"/>
      <c r="B232" s="6" t="s">
        <v>10</v>
      </c>
      <c r="C232" s="7" t="s">
        <v>10</v>
      </c>
      <c r="D232" s="10" t="s">
        <v>11</v>
      </c>
      <c r="E232" s="50">
        <v>1276.8699999999999</v>
      </c>
      <c r="F232" s="5"/>
      <c r="G232" s="9" t="s">
        <v>10</v>
      </c>
    </row>
    <row r="233" spans="1:7" x14ac:dyDescent="0.25">
      <c r="A233" s="5">
        <v>6225</v>
      </c>
      <c r="B233" s="6" t="s">
        <v>251</v>
      </c>
      <c r="C233" s="7" t="s">
        <v>252</v>
      </c>
      <c r="D233" s="8" t="s">
        <v>7</v>
      </c>
      <c r="E233" s="50">
        <v>277.39999999999998</v>
      </c>
      <c r="F233" s="5">
        <v>3222</v>
      </c>
      <c r="G233" s="9" t="s">
        <v>26</v>
      </c>
    </row>
    <row r="234" spans="1:7" x14ac:dyDescent="0.25">
      <c r="A234" s="5"/>
      <c r="B234" s="6" t="s">
        <v>10</v>
      </c>
      <c r="C234" s="7" t="s">
        <v>10</v>
      </c>
      <c r="D234" s="10" t="s">
        <v>11</v>
      </c>
      <c r="E234" s="50">
        <v>277.39999999999998</v>
      </c>
      <c r="F234" s="5"/>
      <c r="G234" s="9" t="s">
        <v>10</v>
      </c>
    </row>
    <row r="235" spans="1:7" x14ac:dyDescent="0.25">
      <c r="A235" s="5">
        <v>6284</v>
      </c>
      <c r="B235" s="6" t="s">
        <v>253</v>
      </c>
      <c r="C235" s="7" t="s">
        <v>254</v>
      </c>
      <c r="D235" s="8" t="s">
        <v>7</v>
      </c>
      <c r="E235" s="50">
        <v>3500</v>
      </c>
      <c r="F235" s="5">
        <v>3239</v>
      </c>
      <c r="G235" s="9" t="s">
        <v>48</v>
      </c>
    </row>
    <row r="236" spans="1:7" x14ac:dyDescent="0.25">
      <c r="A236" s="5"/>
      <c r="B236" s="6" t="s">
        <v>10</v>
      </c>
      <c r="C236" s="7" t="s">
        <v>10</v>
      </c>
      <c r="D236" s="10" t="s">
        <v>11</v>
      </c>
      <c r="E236" s="50">
        <v>3500</v>
      </c>
      <c r="F236" s="5"/>
      <c r="G236" s="9" t="s">
        <v>10</v>
      </c>
    </row>
    <row r="237" spans="1:7" x14ac:dyDescent="0.25">
      <c r="A237" s="5">
        <v>6326</v>
      </c>
      <c r="B237" s="6" t="s">
        <v>255</v>
      </c>
      <c r="C237" s="7" t="s">
        <v>256</v>
      </c>
      <c r="D237" s="8" t="s">
        <v>7</v>
      </c>
      <c r="E237" s="50">
        <v>2425</v>
      </c>
      <c r="F237" s="5">
        <v>4124</v>
      </c>
      <c r="G237" s="9" t="s">
        <v>45</v>
      </c>
    </row>
    <row r="238" spans="1:7" x14ac:dyDescent="0.25">
      <c r="A238" s="5"/>
      <c r="B238" s="6" t="s">
        <v>10</v>
      </c>
      <c r="C238" s="7" t="s">
        <v>10</v>
      </c>
      <c r="D238" s="10" t="s">
        <v>11</v>
      </c>
      <c r="E238" s="50">
        <v>2425</v>
      </c>
      <c r="F238" s="5"/>
      <c r="G238" s="9" t="s">
        <v>10</v>
      </c>
    </row>
    <row r="239" spans="1:7" x14ac:dyDescent="0.25">
      <c r="A239" s="5">
        <v>6340</v>
      </c>
      <c r="B239" s="6" t="s">
        <v>257</v>
      </c>
      <c r="C239" s="7" t="s">
        <v>258</v>
      </c>
      <c r="D239" s="8" t="s">
        <v>7</v>
      </c>
      <c r="E239" s="50">
        <v>1875</v>
      </c>
      <c r="F239" s="5">
        <v>4124</v>
      </c>
      <c r="G239" s="9" t="s">
        <v>45</v>
      </c>
    </row>
    <row r="240" spans="1:7" x14ac:dyDescent="0.25">
      <c r="A240" s="5"/>
      <c r="B240" s="6" t="s">
        <v>10</v>
      </c>
      <c r="C240" s="7" t="s">
        <v>10</v>
      </c>
      <c r="D240" s="10" t="s">
        <v>11</v>
      </c>
      <c r="E240" s="50">
        <v>1875</v>
      </c>
      <c r="F240" s="5"/>
      <c r="G240" s="9" t="s">
        <v>10</v>
      </c>
    </row>
    <row r="241" spans="1:7" x14ac:dyDescent="0.25">
      <c r="A241" s="5">
        <v>6390</v>
      </c>
      <c r="B241" s="6" t="s">
        <v>259</v>
      </c>
      <c r="C241" s="7" t="s">
        <v>260</v>
      </c>
      <c r="D241" s="8" t="s">
        <v>261</v>
      </c>
      <c r="E241" s="50">
        <v>1062.5</v>
      </c>
      <c r="F241" s="5">
        <v>3235</v>
      </c>
      <c r="G241" s="9" t="s">
        <v>65</v>
      </c>
    </row>
    <row r="242" spans="1:7" x14ac:dyDescent="0.25">
      <c r="A242" s="5"/>
      <c r="B242" s="6" t="s">
        <v>10</v>
      </c>
      <c r="C242" s="7" t="s">
        <v>10</v>
      </c>
      <c r="D242" s="10" t="s">
        <v>11</v>
      </c>
      <c r="E242" s="50">
        <v>1062.5</v>
      </c>
      <c r="F242" s="5"/>
      <c r="G242" s="9" t="s">
        <v>10</v>
      </c>
    </row>
    <row r="243" spans="1:7" x14ac:dyDescent="0.25">
      <c r="A243" s="5">
        <v>6438</v>
      </c>
      <c r="B243" s="6" t="s">
        <v>262</v>
      </c>
      <c r="C243" s="7" t="s">
        <v>263</v>
      </c>
      <c r="D243" s="8" t="s">
        <v>69</v>
      </c>
      <c r="E243" s="50">
        <v>17</v>
      </c>
      <c r="F243" s="5">
        <v>3239</v>
      </c>
      <c r="G243" s="9" t="s">
        <v>48</v>
      </c>
    </row>
    <row r="244" spans="1:7" x14ac:dyDescent="0.25">
      <c r="A244" s="5"/>
      <c r="B244" s="6" t="s">
        <v>10</v>
      </c>
      <c r="C244" s="7" t="s">
        <v>10</v>
      </c>
      <c r="D244" s="10" t="s">
        <v>11</v>
      </c>
      <c r="E244" s="50">
        <v>17</v>
      </c>
      <c r="F244" s="5"/>
      <c r="G244" s="9" t="s">
        <v>10</v>
      </c>
    </row>
    <row r="245" spans="1:7" x14ac:dyDescent="0.25">
      <c r="A245" s="5">
        <v>6439</v>
      </c>
      <c r="B245" s="6" t="s">
        <v>264</v>
      </c>
      <c r="C245" s="7" t="s">
        <v>265</v>
      </c>
      <c r="D245" s="8" t="s">
        <v>64</v>
      </c>
      <c r="E245" s="50">
        <v>1009.8</v>
      </c>
      <c r="F245" s="5">
        <v>3239</v>
      </c>
      <c r="G245" s="9" t="s">
        <v>48</v>
      </c>
    </row>
    <row r="246" spans="1:7" x14ac:dyDescent="0.25">
      <c r="A246" s="5"/>
      <c r="B246" s="6" t="s">
        <v>10</v>
      </c>
      <c r="C246" s="7" t="s">
        <v>10</v>
      </c>
      <c r="D246" s="10" t="s">
        <v>11</v>
      </c>
      <c r="E246" s="50">
        <v>1009.8</v>
      </c>
      <c r="F246" s="5"/>
      <c r="G246" s="9" t="s">
        <v>10</v>
      </c>
    </row>
    <row r="247" spans="1:7" x14ac:dyDescent="0.25">
      <c r="A247" s="5">
        <v>6451</v>
      </c>
      <c r="B247" s="6" t="s">
        <v>266</v>
      </c>
      <c r="C247" s="7" t="s">
        <v>267</v>
      </c>
      <c r="D247" s="8" t="s">
        <v>7</v>
      </c>
      <c r="E247" s="50">
        <v>2200</v>
      </c>
      <c r="F247" s="5">
        <v>3239</v>
      </c>
      <c r="G247" s="9" t="s">
        <v>48</v>
      </c>
    </row>
    <row r="248" spans="1:7" x14ac:dyDescent="0.25">
      <c r="A248" s="5"/>
      <c r="B248" s="6" t="s">
        <v>10</v>
      </c>
      <c r="C248" s="7" t="s">
        <v>10</v>
      </c>
      <c r="D248" s="10" t="s">
        <v>11</v>
      </c>
      <c r="E248" s="50">
        <v>2200</v>
      </c>
      <c r="F248" s="5"/>
      <c r="G248" s="9" t="s">
        <v>10</v>
      </c>
    </row>
    <row r="249" spans="1:7" x14ac:dyDescent="0.25">
      <c r="A249" s="5">
        <v>6452</v>
      </c>
      <c r="B249" s="6" t="s">
        <v>268</v>
      </c>
      <c r="C249" s="7" t="s">
        <v>269</v>
      </c>
      <c r="D249" s="8" t="s">
        <v>7</v>
      </c>
      <c r="E249" s="50">
        <v>25.34</v>
      </c>
      <c r="F249" s="5">
        <v>3222</v>
      </c>
      <c r="G249" s="9" t="s">
        <v>26</v>
      </c>
    </row>
    <row r="250" spans="1:7" x14ac:dyDescent="0.25">
      <c r="A250" s="5"/>
      <c r="B250" s="6" t="s">
        <v>10</v>
      </c>
      <c r="C250" s="7" t="s">
        <v>10</v>
      </c>
      <c r="D250" s="10" t="s">
        <v>11</v>
      </c>
      <c r="E250" s="50">
        <v>25.34</v>
      </c>
      <c r="F250" s="5"/>
      <c r="G250" s="9" t="s">
        <v>10</v>
      </c>
    </row>
    <row r="251" spans="1:7" x14ac:dyDescent="0.25">
      <c r="A251" s="5">
        <v>6467</v>
      </c>
      <c r="B251" s="6" t="s">
        <v>270</v>
      </c>
      <c r="C251" s="7" t="s">
        <v>271</v>
      </c>
      <c r="D251" s="8" t="s">
        <v>7</v>
      </c>
      <c r="E251" s="50">
        <v>171.23</v>
      </c>
      <c r="F251" s="5">
        <v>3295</v>
      </c>
      <c r="G251" s="9" t="s">
        <v>83</v>
      </c>
    </row>
    <row r="252" spans="1:7" x14ac:dyDescent="0.25">
      <c r="A252" s="5"/>
      <c r="B252" s="6" t="s">
        <v>10</v>
      </c>
      <c r="C252" s="7" t="s">
        <v>10</v>
      </c>
      <c r="D252" s="10" t="s">
        <v>11</v>
      </c>
      <c r="E252" s="50">
        <v>171.23</v>
      </c>
      <c r="F252" s="5"/>
      <c r="G252" s="9" t="s">
        <v>10</v>
      </c>
    </row>
    <row r="253" spans="1:7" x14ac:dyDescent="0.25">
      <c r="A253" s="5">
        <v>654</v>
      </c>
      <c r="B253" s="6" t="s">
        <v>272</v>
      </c>
      <c r="C253" s="7" t="s">
        <v>273</v>
      </c>
      <c r="D253" s="8" t="s">
        <v>7</v>
      </c>
      <c r="E253" s="50">
        <v>1614.83</v>
      </c>
      <c r="F253" s="5">
        <v>3212</v>
      </c>
      <c r="G253" s="9" t="s">
        <v>274</v>
      </c>
    </row>
    <row r="254" spans="1:7" x14ac:dyDescent="0.25">
      <c r="A254" s="5"/>
      <c r="B254" s="6"/>
      <c r="C254" s="7"/>
      <c r="D254" s="10" t="s">
        <v>11</v>
      </c>
      <c r="E254" s="50">
        <f>E253</f>
        <v>1614.83</v>
      </c>
      <c r="F254" s="5"/>
      <c r="G254" s="9"/>
    </row>
    <row r="255" spans="1:7" ht="36" customHeight="1" x14ac:dyDescent="0.25">
      <c r="A255" s="5">
        <v>6544</v>
      </c>
      <c r="B255" s="6" t="s">
        <v>275</v>
      </c>
      <c r="C255" s="7" t="s">
        <v>276</v>
      </c>
      <c r="D255" s="8" t="s">
        <v>7</v>
      </c>
      <c r="E255" s="50">
        <v>119.45</v>
      </c>
      <c r="F255" s="5">
        <v>3213</v>
      </c>
      <c r="G255" s="9" t="s">
        <v>42</v>
      </c>
    </row>
    <row r="256" spans="1:7" x14ac:dyDescent="0.25">
      <c r="A256" s="5"/>
      <c r="B256" s="6" t="s">
        <v>10</v>
      </c>
      <c r="C256" s="7" t="s">
        <v>10</v>
      </c>
      <c r="D256" s="10" t="s">
        <v>11</v>
      </c>
      <c r="E256" s="50">
        <v>119.45</v>
      </c>
      <c r="F256" s="5"/>
      <c r="G256" s="9" t="s">
        <v>10</v>
      </c>
    </row>
    <row r="257" spans="1:7" x14ac:dyDescent="0.25">
      <c r="A257" s="5">
        <v>6559</v>
      </c>
      <c r="B257" s="6" t="s">
        <v>277</v>
      </c>
      <c r="C257" s="7" t="s">
        <v>278</v>
      </c>
      <c r="D257" s="8" t="s">
        <v>279</v>
      </c>
      <c r="E257" s="50">
        <v>1490</v>
      </c>
      <c r="F257" s="5">
        <v>3235</v>
      </c>
      <c r="G257" s="9" t="s">
        <v>65</v>
      </c>
    </row>
    <row r="258" spans="1:7" x14ac:dyDescent="0.25">
      <c r="A258" s="5"/>
      <c r="B258" s="6" t="s">
        <v>10</v>
      </c>
      <c r="C258" s="7" t="s">
        <v>10</v>
      </c>
      <c r="D258" s="10" t="s">
        <v>11</v>
      </c>
      <c r="E258" s="50">
        <v>1490</v>
      </c>
      <c r="F258" s="5"/>
      <c r="G258" s="9" t="s">
        <v>10</v>
      </c>
    </row>
    <row r="259" spans="1:7" x14ac:dyDescent="0.25">
      <c r="A259" s="5">
        <v>6597</v>
      </c>
      <c r="B259" s="6" t="s">
        <v>280</v>
      </c>
      <c r="C259" s="7" t="s">
        <v>281</v>
      </c>
      <c r="D259" s="8" t="s">
        <v>282</v>
      </c>
      <c r="E259" s="50">
        <v>1426.52</v>
      </c>
      <c r="F259" s="5">
        <v>3232</v>
      </c>
      <c r="G259" s="9" t="s">
        <v>15</v>
      </c>
    </row>
    <row r="260" spans="1:7" x14ac:dyDescent="0.25">
      <c r="A260" s="5"/>
      <c r="B260" s="6" t="s">
        <v>10</v>
      </c>
      <c r="C260" s="7" t="s">
        <v>10</v>
      </c>
      <c r="D260" s="10" t="s">
        <v>11</v>
      </c>
      <c r="E260" s="50">
        <v>1426.52</v>
      </c>
      <c r="F260" s="5"/>
      <c r="G260" s="9" t="s">
        <v>10</v>
      </c>
    </row>
    <row r="261" spans="1:7" x14ac:dyDescent="0.25">
      <c r="A261" s="5">
        <v>6620</v>
      </c>
      <c r="B261" s="6" t="s">
        <v>283</v>
      </c>
      <c r="C261" s="7" t="s">
        <v>284</v>
      </c>
      <c r="D261" s="8" t="s">
        <v>7</v>
      </c>
      <c r="E261" s="50">
        <v>9</v>
      </c>
      <c r="F261" s="5">
        <v>3239</v>
      </c>
      <c r="G261" s="9" t="s">
        <v>48</v>
      </c>
    </row>
    <row r="262" spans="1:7" x14ac:dyDescent="0.25">
      <c r="A262" s="5"/>
      <c r="B262" s="6" t="s">
        <v>10</v>
      </c>
      <c r="C262" s="7" t="s">
        <v>10</v>
      </c>
      <c r="D262" s="10" t="s">
        <v>11</v>
      </c>
      <c r="E262" s="50">
        <v>9</v>
      </c>
      <c r="F262" s="5"/>
      <c r="G262" s="9" t="s">
        <v>10</v>
      </c>
    </row>
    <row r="263" spans="1:7" x14ac:dyDescent="0.25">
      <c r="A263" s="5">
        <v>6704</v>
      </c>
      <c r="B263" s="6" t="s">
        <v>285</v>
      </c>
      <c r="C263" s="7" t="s">
        <v>286</v>
      </c>
      <c r="D263" s="8" t="s">
        <v>7</v>
      </c>
      <c r="E263" s="50">
        <v>212.4</v>
      </c>
      <c r="F263" s="5">
        <v>3234</v>
      </c>
      <c r="G263" s="9" t="s">
        <v>19</v>
      </c>
    </row>
    <row r="264" spans="1:7" x14ac:dyDescent="0.25">
      <c r="A264" s="5"/>
      <c r="B264" s="6" t="s">
        <v>10</v>
      </c>
      <c r="C264" s="7" t="s">
        <v>10</v>
      </c>
      <c r="D264" s="10" t="s">
        <v>11</v>
      </c>
      <c r="E264" s="50">
        <v>212.4</v>
      </c>
      <c r="F264" s="5"/>
      <c r="G264" s="9" t="s">
        <v>10</v>
      </c>
    </row>
    <row r="265" spans="1:7" x14ac:dyDescent="0.25">
      <c r="A265" s="5">
        <v>6779</v>
      </c>
      <c r="B265" s="6" t="s">
        <v>287</v>
      </c>
      <c r="C265" s="7" t="s">
        <v>288</v>
      </c>
      <c r="D265" s="8" t="s">
        <v>7</v>
      </c>
      <c r="E265" s="50">
        <v>10982.93</v>
      </c>
      <c r="F265" s="5">
        <v>3239</v>
      </c>
      <c r="G265" s="9" t="s">
        <v>48</v>
      </c>
    </row>
    <row r="266" spans="1:7" x14ac:dyDescent="0.25">
      <c r="A266" s="5"/>
      <c r="B266" s="6" t="s">
        <v>10</v>
      </c>
      <c r="C266" s="7" t="s">
        <v>10</v>
      </c>
      <c r="D266" s="10" t="s">
        <v>11</v>
      </c>
      <c r="E266" s="50">
        <v>10982.93</v>
      </c>
      <c r="F266" s="5"/>
      <c r="G266" s="9" t="s">
        <v>10</v>
      </c>
    </row>
    <row r="267" spans="1:7" x14ac:dyDescent="0.25">
      <c r="A267" s="5">
        <v>6832</v>
      </c>
      <c r="B267" s="6" t="s">
        <v>289</v>
      </c>
      <c r="C267" s="7" t="s">
        <v>290</v>
      </c>
      <c r="D267" s="8" t="s">
        <v>7</v>
      </c>
      <c r="E267" s="50">
        <v>170</v>
      </c>
      <c r="F267" s="5">
        <v>3239</v>
      </c>
      <c r="G267" s="9" t="s">
        <v>48</v>
      </c>
    </row>
    <row r="268" spans="1:7" x14ac:dyDescent="0.25">
      <c r="A268" s="5"/>
      <c r="B268" s="6" t="s">
        <v>10</v>
      </c>
      <c r="C268" s="7" t="s">
        <v>10</v>
      </c>
      <c r="D268" s="10" t="s">
        <v>11</v>
      </c>
      <c r="E268" s="50">
        <v>170</v>
      </c>
      <c r="F268" s="5"/>
      <c r="G268" s="9" t="s">
        <v>10</v>
      </c>
    </row>
    <row r="269" spans="1:7" x14ac:dyDescent="0.25">
      <c r="A269" s="5">
        <v>6837</v>
      </c>
      <c r="B269" s="6" t="s">
        <v>291</v>
      </c>
      <c r="C269" s="7" t="s">
        <v>292</v>
      </c>
      <c r="D269" s="8" t="s">
        <v>293</v>
      </c>
      <c r="E269" s="50">
        <v>20</v>
      </c>
      <c r="F269" s="5">
        <v>3231</v>
      </c>
      <c r="G269" s="9" t="s">
        <v>9</v>
      </c>
    </row>
    <row r="270" spans="1:7" x14ac:dyDescent="0.25">
      <c r="A270" s="5"/>
      <c r="B270" s="6" t="s">
        <v>10</v>
      </c>
      <c r="C270" s="7" t="s">
        <v>10</v>
      </c>
      <c r="D270" s="10" t="s">
        <v>11</v>
      </c>
      <c r="E270" s="50">
        <v>20</v>
      </c>
      <c r="F270" s="5"/>
      <c r="G270" s="9" t="s">
        <v>10</v>
      </c>
    </row>
    <row r="271" spans="1:7" x14ac:dyDescent="0.25">
      <c r="A271" s="5">
        <v>6838</v>
      </c>
      <c r="B271" s="6" t="s">
        <v>294</v>
      </c>
      <c r="C271" s="7" t="s">
        <v>295</v>
      </c>
      <c r="D271" s="8" t="s">
        <v>293</v>
      </c>
      <c r="E271" s="50">
        <v>17.5</v>
      </c>
      <c r="F271" s="5">
        <v>3231</v>
      </c>
      <c r="G271" s="9" t="s">
        <v>9</v>
      </c>
    </row>
    <row r="272" spans="1:7" x14ac:dyDescent="0.25">
      <c r="A272" s="5"/>
      <c r="B272" s="6" t="s">
        <v>10</v>
      </c>
      <c r="C272" s="7" t="s">
        <v>10</v>
      </c>
      <c r="D272" s="10" t="s">
        <v>11</v>
      </c>
      <c r="E272" s="50">
        <v>17.5</v>
      </c>
      <c r="F272" s="5"/>
      <c r="G272" s="9" t="s">
        <v>10</v>
      </c>
    </row>
    <row r="273" spans="1:7" x14ac:dyDescent="0.25">
      <c r="A273" s="5">
        <v>6851</v>
      </c>
      <c r="B273" s="6" t="s">
        <v>296</v>
      </c>
      <c r="C273" s="7" t="s">
        <v>297</v>
      </c>
      <c r="D273" s="8" t="s">
        <v>7</v>
      </c>
      <c r="E273" s="50">
        <v>48.12</v>
      </c>
      <c r="F273" s="5">
        <v>3221</v>
      </c>
      <c r="G273" s="9" t="s">
        <v>8</v>
      </c>
    </row>
    <row r="274" spans="1:7" x14ac:dyDescent="0.25">
      <c r="A274" s="5"/>
      <c r="B274" s="6" t="s">
        <v>10</v>
      </c>
      <c r="C274" s="7" t="s">
        <v>10</v>
      </c>
      <c r="D274" s="10" t="s">
        <v>11</v>
      </c>
      <c r="E274" s="50">
        <v>48.12</v>
      </c>
      <c r="F274" s="5"/>
      <c r="G274" s="9" t="s">
        <v>10</v>
      </c>
    </row>
    <row r="275" spans="1:7" x14ac:dyDescent="0.25">
      <c r="A275" s="5">
        <v>687</v>
      </c>
      <c r="B275" s="6" t="s">
        <v>298</v>
      </c>
      <c r="C275" s="7" t="s">
        <v>299</v>
      </c>
      <c r="D275" s="8" t="s">
        <v>7</v>
      </c>
      <c r="E275" s="50">
        <v>383.52</v>
      </c>
      <c r="F275" s="5">
        <v>3431</v>
      </c>
      <c r="G275" s="9" t="s">
        <v>117</v>
      </c>
    </row>
    <row r="276" spans="1:7" x14ac:dyDescent="0.25">
      <c r="A276" s="5"/>
      <c r="B276" s="6" t="s">
        <v>10</v>
      </c>
      <c r="C276" s="7" t="s">
        <v>10</v>
      </c>
      <c r="D276" s="10" t="s">
        <v>11</v>
      </c>
      <c r="E276" s="50">
        <v>383.52</v>
      </c>
      <c r="F276" s="5"/>
      <c r="G276" s="9" t="s">
        <v>10</v>
      </c>
    </row>
    <row r="277" spans="1:7" ht="32.25" customHeight="1" x14ac:dyDescent="0.25">
      <c r="A277" s="5">
        <v>6892</v>
      </c>
      <c r="B277" s="6" t="s">
        <v>300</v>
      </c>
      <c r="C277" s="7" t="s">
        <v>301</v>
      </c>
      <c r="D277" s="8" t="s">
        <v>18</v>
      </c>
      <c r="E277" s="50">
        <v>1400</v>
      </c>
      <c r="F277" s="5">
        <v>3239</v>
      </c>
      <c r="G277" s="9" t="s">
        <v>48</v>
      </c>
    </row>
    <row r="278" spans="1:7" x14ac:dyDescent="0.25">
      <c r="A278" s="5"/>
      <c r="B278" s="6" t="s">
        <v>10</v>
      </c>
      <c r="C278" s="7" t="s">
        <v>10</v>
      </c>
      <c r="D278" s="10" t="s">
        <v>11</v>
      </c>
      <c r="E278" s="50">
        <v>1400</v>
      </c>
      <c r="F278" s="5"/>
      <c r="G278" s="9" t="s">
        <v>10</v>
      </c>
    </row>
    <row r="279" spans="1:7" x14ac:dyDescent="0.25">
      <c r="A279" s="5">
        <v>6916</v>
      </c>
      <c r="B279" s="6" t="s">
        <v>302</v>
      </c>
      <c r="C279" s="7" t="s">
        <v>303</v>
      </c>
      <c r="D279" s="8" t="s">
        <v>7</v>
      </c>
      <c r="E279" s="50">
        <v>90.63</v>
      </c>
      <c r="F279" s="5">
        <v>3232</v>
      </c>
      <c r="G279" s="9" t="s">
        <v>15</v>
      </c>
    </row>
    <row r="280" spans="1:7" x14ac:dyDescent="0.25">
      <c r="A280" s="5"/>
      <c r="B280" s="6" t="s">
        <v>10</v>
      </c>
      <c r="C280" s="7" t="s">
        <v>10</v>
      </c>
      <c r="D280" s="10" t="s">
        <v>11</v>
      </c>
      <c r="E280" s="50">
        <v>90.63</v>
      </c>
      <c r="F280" s="5"/>
      <c r="G280" s="9" t="s">
        <v>10</v>
      </c>
    </row>
    <row r="281" spans="1:7" x14ac:dyDescent="0.25">
      <c r="A281" s="5">
        <v>6940</v>
      </c>
      <c r="B281" s="6" t="s">
        <v>304</v>
      </c>
      <c r="C281" s="7" t="s">
        <v>305</v>
      </c>
      <c r="D281" s="8" t="s">
        <v>306</v>
      </c>
      <c r="E281" s="50">
        <v>3.95</v>
      </c>
      <c r="F281" s="5">
        <v>3222</v>
      </c>
      <c r="G281" s="9" t="s">
        <v>26</v>
      </c>
    </row>
    <row r="282" spans="1:7" x14ac:dyDescent="0.25">
      <c r="A282" s="5"/>
      <c r="B282" s="6" t="s">
        <v>10</v>
      </c>
      <c r="C282" s="7" t="s">
        <v>10</v>
      </c>
      <c r="D282" s="10" t="s">
        <v>11</v>
      </c>
      <c r="E282" s="50">
        <v>3.95</v>
      </c>
      <c r="F282" s="5"/>
      <c r="G282" s="9" t="s">
        <v>10</v>
      </c>
    </row>
    <row r="283" spans="1:7" x14ac:dyDescent="0.25">
      <c r="A283" s="5">
        <v>6977</v>
      </c>
      <c r="B283" s="6" t="s">
        <v>307</v>
      </c>
      <c r="C283" s="7" t="s">
        <v>308</v>
      </c>
      <c r="D283" s="8" t="s">
        <v>7</v>
      </c>
      <c r="E283" s="50">
        <v>406.25</v>
      </c>
      <c r="F283" s="5">
        <v>3234</v>
      </c>
      <c r="G283" s="9" t="s">
        <v>19</v>
      </c>
    </row>
    <row r="284" spans="1:7" x14ac:dyDescent="0.25">
      <c r="A284" s="5"/>
      <c r="B284" s="6" t="s">
        <v>10</v>
      </c>
      <c r="C284" s="7" t="s">
        <v>10</v>
      </c>
      <c r="D284" s="10" t="s">
        <v>11</v>
      </c>
      <c r="E284" s="50">
        <v>406.25</v>
      </c>
      <c r="F284" s="5"/>
      <c r="G284" s="9" t="s">
        <v>10</v>
      </c>
    </row>
    <row r="285" spans="1:7" x14ac:dyDescent="0.25">
      <c r="A285" s="5">
        <v>6987</v>
      </c>
      <c r="B285" s="6" t="s">
        <v>309</v>
      </c>
      <c r="C285" s="7" t="s">
        <v>310</v>
      </c>
      <c r="D285" s="8" t="s">
        <v>311</v>
      </c>
      <c r="E285" s="50">
        <v>625</v>
      </c>
      <c r="F285" s="5">
        <v>3239</v>
      </c>
      <c r="G285" s="9" t="s">
        <v>48</v>
      </c>
    </row>
    <row r="286" spans="1:7" x14ac:dyDescent="0.25">
      <c r="A286" s="5"/>
      <c r="B286" s="6" t="s">
        <v>10</v>
      </c>
      <c r="C286" s="7" t="s">
        <v>10</v>
      </c>
      <c r="D286" s="10" t="s">
        <v>11</v>
      </c>
      <c r="E286" s="50">
        <v>625</v>
      </c>
      <c r="F286" s="5"/>
      <c r="G286" s="9" t="s">
        <v>10</v>
      </c>
    </row>
    <row r="287" spans="1:7" x14ac:dyDescent="0.25">
      <c r="A287" s="5">
        <v>6988</v>
      </c>
      <c r="B287" s="6" t="s">
        <v>312</v>
      </c>
      <c r="C287" s="7" t="s">
        <v>313</v>
      </c>
      <c r="D287" s="8" t="s">
        <v>7</v>
      </c>
      <c r="E287" s="50">
        <v>4</v>
      </c>
      <c r="F287" s="5">
        <v>3232</v>
      </c>
      <c r="G287" s="9" t="s">
        <v>15</v>
      </c>
    </row>
    <row r="288" spans="1:7" x14ac:dyDescent="0.25">
      <c r="A288" s="5"/>
      <c r="B288" s="6" t="s">
        <v>10</v>
      </c>
      <c r="C288" s="7" t="s">
        <v>10</v>
      </c>
      <c r="D288" s="10" t="s">
        <v>11</v>
      </c>
      <c r="E288" s="50">
        <v>4</v>
      </c>
      <c r="F288" s="5"/>
      <c r="G288" s="9" t="s">
        <v>10</v>
      </c>
    </row>
    <row r="289" spans="1:7" x14ac:dyDescent="0.25">
      <c r="A289" s="5">
        <v>6993</v>
      </c>
      <c r="B289" s="6" t="s">
        <v>314</v>
      </c>
      <c r="C289" s="7" t="s">
        <v>315</v>
      </c>
      <c r="D289" s="8" t="s">
        <v>316</v>
      </c>
      <c r="E289" s="50">
        <v>1956</v>
      </c>
      <c r="F289" s="5">
        <v>3239</v>
      </c>
      <c r="G289" s="9" t="s">
        <v>48</v>
      </c>
    </row>
    <row r="290" spans="1:7" x14ac:dyDescent="0.25">
      <c r="A290" s="5"/>
      <c r="B290" s="6" t="s">
        <v>10</v>
      </c>
      <c r="C290" s="7" t="s">
        <v>10</v>
      </c>
      <c r="D290" s="10" t="s">
        <v>11</v>
      </c>
      <c r="E290" s="50">
        <v>1956</v>
      </c>
      <c r="F290" s="5"/>
      <c r="G290" s="9" t="s">
        <v>10</v>
      </c>
    </row>
    <row r="291" spans="1:7" x14ac:dyDescent="0.25">
      <c r="A291" s="5">
        <v>6995</v>
      </c>
      <c r="B291" s="6" t="s">
        <v>317</v>
      </c>
      <c r="C291" s="7" t="s">
        <v>318</v>
      </c>
      <c r="D291" s="8" t="s">
        <v>69</v>
      </c>
      <c r="E291" s="50">
        <v>100</v>
      </c>
      <c r="F291" s="5">
        <v>3239</v>
      </c>
      <c r="G291" s="9" t="s">
        <v>48</v>
      </c>
    </row>
    <row r="292" spans="1:7" x14ac:dyDescent="0.25">
      <c r="A292" s="5"/>
      <c r="B292" s="6" t="s">
        <v>10</v>
      </c>
      <c r="C292" s="7" t="s">
        <v>10</v>
      </c>
      <c r="D292" s="10" t="s">
        <v>11</v>
      </c>
      <c r="E292" s="50">
        <v>100</v>
      </c>
      <c r="F292" s="5"/>
      <c r="G292" s="9" t="s">
        <v>10</v>
      </c>
    </row>
    <row r="293" spans="1:7" x14ac:dyDescent="0.25">
      <c r="A293" s="5">
        <v>6996</v>
      </c>
      <c r="B293" s="6" t="s">
        <v>319</v>
      </c>
      <c r="C293" s="7" t="s">
        <v>320</v>
      </c>
      <c r="D293" s="8" t="s">
        <v>7</v>
      </c>
      <c r="E293" s="50">
        <v>38</v>
      </c>
      <c r="F293" s="5">
        <v>3239</v>
      </c>
      <c r="G293" s="9" t="s">
        <v>48</v>
      </c>
    </row>
    <row r="294" spans="1:7" x14ac:dyDescent="0.25">
      <c r="A294" s="5"/>
      <c r="B294" s="6" t="s">
        <v>10</v>
      </c>
      <c r="C294" s="7" t="s">
        <v>10</v>
      </c>
      <c r="D294" s="10" t="s">
        <v>11</v>
      </c>
      <c r="E294" s="50">
        <v>38</v>
      </c>
      <c r="F294" s="5"/>
      <c r="G294" s="9" t="s">
        <v>10</v>
      </c>
    </row>
    <row r="295" spans="1:7" x14ac:dyDescent="0.25">
      <c r="A295" s="5">
        <v>6998</v>
      </c>
      <c r="B295" s="6" t="s">
        <v>321</v>
      </c>
      <c r="C295" s="7" t="s">
        <v>322</v>
      </c>
      <c r="D295" s="8" t="s">
        <v>7</v>
      </c>
      <c r="E295" s="50">
        <v>1330</v>
      </c>
      <c r="F295" s="5">
        <v>3222</v>
      </c>
      <c r="G295" s="9" t="s">
        <v>26</v>
      </c>
    </row>
    <row r="296" spans="1:7" x14ac:dyDescent="0.25">
      <c r="A296" s="5"/>
      <c r="B296" s="6" t="s">
        <v>10</v>
      </c>
      <c r="C296" s="7" t="s">
        <v>10</v>
      </c>
      <c r="D296" s="10" t="s">
        <v>11</v>
      </c>
      <c r="E296" s="50">
        <v>1330</v>
      </c>
      <c r="F296" s="5"/>
      <c r="G296" s="9" t="s">
        <v>10</v>
      </c>
    </row>
    <row r="297" spans="1:7" x14ac:dyDescent="0.25">
      <c r="A297" s="5">
        <v>6999</v>
      </c>
      <c r="B297" s="6" t="s">
        <v>323</v>
      </c>
      <c r="C297" s="7" t="s">
        <v>324</v>
      </c>
      <c r="D297" s="8" t="s">
        <v>325</v>
      </c>
      <c r="E297" s="50">
        <v>1200.31</v>
      </c>
      <c r="F297" s="5">
        <v>3227</v>
      </c>
      <c r="G297" s="9" t="s">
        <v>326</v>
      </c>
    </row>
    <row r="298" spans="1:7" x14ac:dyDescent="0.25">
      <c r="A298" s="5"/>
      <c r="B298" s="6" t="s">
        <v>10</v>
      </c>
      <c r="C298" s="7" t="s">
        <v>10</v>
      </c>
      <c r="D298" s="10" t="s">
        <v>11</v>
      </c>
      <c r="E298" s="50">
        <v>1200.31</v>
      </c>
      <c r="F298" s="5"/>
      <c r="G298" s="9" t="s">
        <v>10</v>
      </c>
    </row>
    <row r="299" spans="1:7" x14ac:dyDescent="0.25">
      <c r="A299" s="5">
        <v>748</v>
      </c>
      <c r="B299" s="6" t="s">
        <v>327</v>
      </c>
      <c r="C299" s="7" t="s">
        <v>328</v>
      </c>
      <c r="D299" s="8" t="s">
        <v>329</v>
      </c>
      <c r="E299" s="50">
        <v>542.80999999999995</v>
      </c>
      <c r="F299" s="5">
        <v>3221</v>
      </c>
      <c r="G299" s="9" t="s">
        <v>8</v>
      </c>
    </row>
    <row r="300" spans="1:7" x14ac:dyDescent="0.25">
      <c r="A300" s="5">
        <v>748</v>
      </c>
      <c r="B300" s="6" t="s">
        <v>327</v>
      </c>
      <c r="C300" s="7" t="s">
        <v>328</v>
      </c>
      <c r="D300" s="8" t="s">
        <v>329</v>
      </c>
      <c r="E300" s="50">
        <v>83.25</v>
      </c>
      <c r="F300" s="5">
        <v>3224</v>
      </c>
      <c r="G300" s="9" t="s">
        <v>14</v>
      </c>
    </row>
    <row r="301" spans="1:7" x14ac:dyDescent="0.25">
      <c r="A301" s="5"/>
      <c r="B301" s="6" t="s">
        <v>10</v>
      </c>
      <c r="C301" s="7" t="s">
        <v>10</v>
      </c>
      <c r="D301" s="10" t="s">
        <v>11</v>
      </c>
      <c r="E301" s="50">
        <v>626.05999999999995</v>
      </c>
      <c r="F301" s="5"/>
      <c r="G301" s="9" t="s">
        <v>10</v>
      </c>
    </row>
    <row r="302" spans="1:7" ht="16.5" customHeight="1" x14ac:dyDescent="0.25">
      <c r="A302" s="5">
        <v>79</v>
      </c>
      <c r="B302" s="6" t="s">
        <v>330</v>
      </c>
      <c r="C302" s="7" t="s">
        <v>331</v>
      </c>
      <c r="D302" s="8" t="s">
        <v>7</v>
      </c>
      <c r="E302" s="50">
        <f>700-635</f>
        <v>65</v>
      </c>
      <c r="F302" s="5">
        <v>3221</v>
      </c>
      <c r="G302" s="9" t="s">
        <v>8</v>
      </c>
    </row>
    <row r="303" spans="1:7" x14ac:dyDescent="0.25">
      <c r="A303" s="5"/>
      <c r="B303" s="6" t="s">
        <v>10</v>
      </c>
      <c r="C303" s="7" t="s">
        <v>10</v>
      </c>
      <c r="D303" s="10" t="s">
        <v>11</v>
      </c>
      <c r="E303" s="50">
        <f>E302</f>
        <v>65</v>
      </c>
      <c r="F303" s="5"/>
      <c r="G303" s="9" t="s">
        <v>10</v>
      </c>
    </row>
    <row r="304" spans="1:7" x14ac:dyDescent="0.25">
      <c r="A304" s="5">
        <v>793</v>
      </c>
      <c r="B304" s="6" t="s">
        <v>332</v>
      </c>
      <c r="C304" s="7" t="s">
        <v>333</v>
      </c>
      <c r="D304" s="8" t="s">
        <v>334</v>
      </c>
      <c r="E304" s="50">
        <v>153.80000000000001</v>
      </c>
      <c r="F304" s="5">
        <v>3222</v>
      </c>
      <c r="G304" s="9" t="s">
        <v>26</v>
      </c>
    </row>
    <row r="305" spans="1:7" x14ac:dyDescent="0.25">
      <c r="A305" s="5"/>
      <c r="B305" s="6" t="s">
        <v>10</v>
      </c>
      <c r="C305" s="7" t="s">
        <v>10</v>
      </c>
      <c r="D305" s="10" t="s">
        <v>11</v>
      </c>
      <c r="E305" s="50">
        <v>153.80000000000001</v>
      </c>
      <c r="F305" s="5"/>
      <c r="G305" s="9" t="s">
        <v>10</v>
      </c>
    </row>
    <row r="306" spans="1:7" x14ac:dyDescent="0.25">
      <c r="A306" s="5">
        <v>825</v>
      </c>
      <c r="B306" s="6" t="s">
        <v>335</v>
      </c>
      <c r="C306" s="7" t="s">
        <v>336</v>
      </c>
      <c r="D306" s="8" t="s">
        <v>7</v>
      </c>
      <c r="E306" s="50">
        <v>464.53</v>
      </c>
      <c r="F306" s="5">
        <v>3294</v>
      </c>
      <c r="G306" s="9" t="s">
        <v>96</v>
      </c>
    </row>
    <row r="307" spans="1:7" x14ac:dyDescent="0.25">
      <c r="A307" s="5"/>
      <c r="B307" s="6" t="s">
        <v>10</v>
      </c>
      <c r="C307" s="7" t="s">
        <v>10</v>
      </c>
      <c r="D307" s="10" t="s">
        <v>11</v>
      </c>
      <c r="E307" s="50">
        <v>464.53</v>
      </c>
      <c r="F307" s="5"/>
      <c r="G307" s="9" t="s">
        <v>10</v>
      </c>
    </row>
    <row r="308" spans="1:7" x14ac:dyDescent="0.25">
      <c r="A308" s="5">
        <v>975</v>
      </c>
      <c r="B308" s="6" t="s">
        <v>337</v>
      </c>
      <c r="C308" s="7" t="s">
        <v>338</v>
      </c>
      <c r="D308" s="8" t="s">
        <v>7</v>
      </c>
      <c r="E308" s="50">
        <v>325.27999999999997</v>
      </c>
      <c r="F308" s="5">
        <v>3232</v>
      </c>
      <c r="G308" s="9" t="s">
        <v>15</v>
      </c>
    </row>
    <row r="309" spans="1:7" x14ac:dyDescent="0.25">
      <c r="A309" s="5"/>
      <c r="B309" s="6" t="s">
        <v>10</v>
      </c>
      <c r="C309" s="7" t="s">
        <v>10</v>
      </c>
      <c r="D309" s="10" t="s">
        <v>11</v>
      </c>
      <c r="E309" s="50">
        <v>325.27999999999997</v>
      </c>
      <c r="F309" s="5"/>
      <c r="G309" s="9" t="s">
        <v>10</v>
      </c>
    </row>
    <row r="310" spans="1:7" x14ac:dyDescent="0.25">
      <c r="A310" s="5">
        <v>989</v>
      </c>
      <c r="B310" s="6" t="s">
        <v>339</v>
      </c>
      <c r="C310" s="7" t="s">
        <v>340</v>
      </c>
      <c r="D310" s="8" t="s">
        <v>7</v>
      </c>
      <c r="E310" s="50">
        <v>90</v>
      </c>
      <c r="F310" s="5">
        <v>3221</v>
      </c>
      <c r="G310" s="9" t="s">
        <v>8</v>
      </c>
    </row>
    <row r="311" spans="1:7" x14ac:dyDescent="0.25">
      <c r="A311" s="5"/>
      <c r="B311" s="6" t="s">
        <v>10</v>
      </c>
      <c r="C311" s="7" t="s">
        <v>10</v>
      </c>
      <c r="D311" s="10" t="s">
        <v>11</v>
      </c>
      <c r="E311" s="50">
        <v>90</v>
      </c>
      <c r="F311" s="5"/>
      <c r="G311" s="9" t="s">
        <v>10</v>
      </c>
    </row>
    <row r="312" spans="1:7" x14ac:dyDescent="0.25">
      <c r="A312" s="5">
        <v>6384</v>
      </c>
      <c r="B312" s="6" t="s">
        <v>341</v>
      </c>
      <c r="C312" s="12" t="s">
        <v>342</v>
      </c>
      <c r="D312" s="13" t="s">
        <v>7</v>
      </c>
      <c r="E312" s="51">
        <v>3370</v>
      </c>
      <c r="F312" s="14">
        <v>12211</v>
      </c>
      <c r="G312" t="s">
        <v>343</v>
      </c>
    </row>
    <row r="313" spans="1:7" x14ac:dyDescent="0.25">
      <c r="A313" s="5"/>
      <c r="B313" s="6"/>
      <c r="C313" s="12"/>
      <c r="D313" s="10" t="s">
        <v>11</v>
      </c>
      <c r="E313" s="50">
        <v>3370</v>
      </c>
    </row>
    <row r="314" spans="1:7" x14ac:dyDescent="0.25">
      <c r="A314" s="64" t="s">
        <v>344</v>
      </c>
      <c r="B314" s="15"/>
      <c r="C314" s="16" t="s">
        <v>10</v>
      </c>
      <c r="D314" s="17" t="s">
        <v>10</v>
      </c>
      <c r="E314" s="18">
        <f>E15+E18+E20+E22+E24+E29+E31+E33+E35+E37+E39+E41+E43+E45+E48+E50+E52+E54+E57+E59+E61+E63+E67+E69+E71+E73+E77+E79+E81+E84+E86+E88+E90+E92+E94+E96+E98+E100+E102+E104+E106+E108+E110+E113+E115+E117+E119+E121+E123+E125+E127+E129+E131+E133+E135+E137+E139+E141+E143+E145+E147+E149+E151+E153+E155+E157+E159+E161+E163+E168+E170+E173+E175+E177+E179+E181+E183+E185+E187+E189+E192+E194+E196+E198+E200+E202+E204+E206+E208+E211+E213+E215+E217+E219+E222+E224+E226+E228+E230+E232+E234+E236+E238+E240+E242+E244+E246+E248+E250+E252+E254+E256+E258+E260+E262+E264+E266+E268+E270+E272+E274+E276+E278+E280+E282+E284+E286+E288+E290+E292+E294+E296+E298+E301+E303+E305+E307+E309+E311+E313</f>
        <v>818947.9</v>
      </c>
      <c r="F314" s="19"/>
      <c r="G314" s="20"/>
    </row>
    <row r="315" spans="1:7" s="52" customFormat="1" x14ac:dyDescent="0.25">
      <c r="A315" s="55"/>
      <c r="B315" s="56"/>
      <c r="C315" s="57"/>
      <c r="D315" s="58"/>
      <c r="E315" s="51"/>
      <c r="F315" s="59"/>
    </row>
    <row r="316" spans="1:7" x14ac:dyDescent="0.25">
      <c r="A316" s="64" t="s">
        <v>345</v>
      </c>
      <c r="B316" s="15"/>
      <c r="C316" s="24"/>
      <c r="D316" s="25"/>
      <c r="E316" s="25"/>
      <c r="F316" s="26"/>
      <c r="G316" s="23"/>
    </row>
    <row r="317" spans="1:7" ht="30" x14ac:dyDescent="0.25">
      <c r="A317" s="5">
        <v>2415</v>
      </c>
      <c r="B317" s="6" t="s">
        <v>346</v>
      </c>
      <c r="C317" s="7">
        <v>57500462912</v>
      </c>
      <c r="D317" s="8" t="s">
        <v>7</v>
      </c>
      <c r="E317" s="50">
        <v>3000</v>
      </c>
      <c r="F317" s="5">
        <v>191110</v>
      </c>
      <c r="G317" s="6" t="s">
        <v>347</v>
      </c>
    </row>
    <row r="318" spans="1:7" ht="30" x14ac:dyDescent="0.25">
      <c r="A318" s="5">
        <v>6843</v>
      </c>
      <c r="B318" s="6" t="s">
        <v>348</v>
      </c>
      <c r="C318" s="7">
        <v>80664027225</v>
      </c>
      <c r="D318" s="8" t="s">
        <v>349</v>
      </c>
      <c r="E318" s="50">
        <v>1595</v>
      </c>
      <c r="F318" s="5">
        <v>191110</v>
      </c>
      <c r="G318" s="6" t="s">
        <v>347</v>
      </c>
    </row>
    <row r="319" spans="1:7" ht="30" x14ac:dyDescent="0.25">
      <c r="A319" s="5">
        <v>6804</v>
      </c>
      <c r="B319" s="6" t="s">
        <v>350</v>
      </c>
      <c r="C319" s="7">
        <v>53519058242</v>
      </c>
      <c r="D319" s="8" t="s">
        <v>351</v>
      </c>
      <c r="E319" s="50">
        <v>379.9</v>
      </c>
      <c r="F319" s="5">
        <v>191110</v>
      </c>
      <c r="G319" s="6" t="s">
        <v>347</v>
      </c>
    </row>
    <row r="320" spans="1:7" ht="30" x14ac:dyDescent="0.25">
      <c r="A320" s="5">
        <v>7003</v>
      </c>
      <c r="B320" s="6" t="s">
        <v>352</v>
      </c>
      <c r="C320" s="7">
        <v>7015850964</v>
      </c>
      <c r="D320" s="8" t="s">
        <v>353</v>
      </c>
      <c r="E320" s="50">
        <v>169.42</v>
      </c>
      <c r="F320" s="5">
        <v>191110</v>
      </c>
      <c r="G320" s="6" t="s">
        <v>347</v>
      </c>
    </row>
    <row r="321" spans="1:7" ht="30" x14ac:dyDescent="0.25">
      <c r="A321" s="5">
        <v>6617</v>
      </c>
      <c r="B321" s="6" t="s">
        <v>354</v>
      </c>
      <c r="C321" s="7">
        <v>57636759173</v>
      </c>
      <c r="D321" s="8" t="s">
        <v>7</v>
      </c>
      <c r="E321" s="50">
        <v>112.58</v>
      </c>
      <c r="F321" s="5">
        <v>191110</v>
      </c>
      <c r="G321" s="6" t="s">
        <v>347</v>
      </c>
    </row>
    <row r="322" spans="1:7" ht="30" x14ac:dyDescent="0.25">
      <c r="A322" s="5">
        <v>4789</v>
      </c>
      <c r="B322" s="6" t="s">
        <v>355</v>
      </c>
      <c r="C322" s="7" t="s">
        <v>159</v>
      </c>
      <c r="D322" s="8" t="s">
        <v>356</v>
      </c>
      <c r="E322" s="50">
        <v>100</v>
      </c>
      <c r="F322" s="5">
        <v>191110</v>
      </c>
      <c r="G322" s="6" t="s">
        <v>347</v>
      </c>
    </row>
    <row r="323" spans="1:7" ht="30" x14ac:dyDescent="0.25">
      <c r="A323" s="5">
        <v>1260</v>
      </c>
      <c r="B323" s="6" t="s">
        <v>357</v>
      </c>
      <c r="C323" s="7" t="s">
        <v>358</v>
      </c>
      <c r="D323" s="8" t="s">
        <v>359</v>
      </c>
      <c r="E323" s="50">
        <v>24.75</v>
      </c>
      <c r="F323" s="5">
        <v>191110</v>
      </c>
      <c r="G323" s="6" t="s">
        <v>347</v>
      </c>
    </row>
    <row r="324" spans="1:7" ht="30" x14ac:dyDescent="0.25">
      <c r="A324" s="5">
        <v>1180</v>
      </c>
      <c r="B324" s="6" t="s">
        <v>27</v>
      </c>
      <c r="C324" s="7" t="s">
        <v>28</v>
      </c>
      <c r="D324" s="8" t="s">
        <v>7</v>
      </c>
      <c r="E324" s="50">
        <v>111.37</v>
      </c>
      <c r="F324" s="5">
        <v>191110</v>
      </c>
      <c r="G324" s="6" t="s">
        <v>347</v>
      </c>
    </row>
    <row r="325" spans="1:7" x14ac:dyDescent="0.25">
      <c r="A325" s="64" t="s">
        <v>360</v>
      </c>
      <c r="B325" s="15"/>
      <c r="C325" s="61"/>
      <c r="D325" s="62"/>
      <c r="E325" s="65">
        <f>SUM(E317:E324)</f>
        <v>5493.0199999999995</v>
      </c>
      <c r="F325" s="63"/>
      <c r="G325" s="15"/>
    </row>
    <row r="326" spans="1:7" x14ac:dyDescent="0.25">
      <c r="E326" s="51"/>
    </row>
    <row r="327" spans="1:7" x14ac:dyDescent="0.25">
      <c r="A327" s="66" t="s">
        <v>361</v>
      </c>
      <c r="B327" s="67"/>
      <c r="C327" s="68">
        <v>52634238587</v>
      </c>
      <c r="D327" s="67"/>
      <c r="E327" s="67"/>
      <c r="F327" s="69"/>
      <c r="G327" s="70"/>
    </row>
    <row r="328" spans="1:7" ht="45" hidden="1" x14ac:dyDescent="0.25">
      <c r="A328" s="27"/>
      <c r="B328" s="28"/>
      <c r="C328" s="29"/>
      <c r="D328" s="28"/>
      <c r="E328" s="53">
        <v>0</v>
      </c>
      <c r="F328" s="31">
        <v>23921</v>
      </c>
      <c r="G328" s="32" t="s">
        <v>362</v>
      </c>
    </row>
    <row r="329" spans="1:7" x14ac:dyDescent="0.25">
      <c r="A329" s="27"/>
      <c r="B329" s="28"/>
      <c r="C329" s="29"/>
      <c r="D329" s="28"/>
      <c r="E329" s="53">
        <v>388</v>
      </c>
      <c r="F329" s="31">
        <v>3295</v>
      </c>
      <c r="G329" s="32" t="s">
        <v>83</v>
      </c>
    </row>
    <row r="330" spans="1:7" x14ac:dyDescent="0.25">
      <c r="A330" s="66" t="s">
        <v>363</v>
      </c>
      <c r="B330" s="67"/>
      <c r="C330" s="71"/>
      <c r="D330" s="67"/>
      <c r="E330" s="72">
        <f>E328+E329</f>
        <v>388</v>
      </c>
      <c r="F330" s="69"/>
      <c r="G330" s="70"/>
    </row>
    <row r="332" spans="1:7" x14ac:dyDescent="0.25">
      <c r="A332" s="66" t="s">
        <v>364</v>
      </c>
      <c r="B332" s="67"/>
      <c r="C332" s="68"/>
      <c r="D332" s="67"/>
      <c r="E332" s="72"/>
      <c r="F332" s="73"/>
      <c r="G332" s="70"/>
    </row>
    <row r="333" spans="1:7" x14ac:dyDescent="0.25">
      <c r="A333" s="27"/>
      <c r="B333" s="28"/>
      <c r="C333" s="29"/>
      <c r="D333" s="30"/>
      <c r="E333" s="53">
        <v>7719.11</v>
      </c>
      <c r="F333" s="33">
        <v>3211</v>
      </c>
      <c r="G333" s="32" t="s">
        <v>365</v>
      </c>
    </row>
    <row r="334" spans="1:7" x14ac:dyDescent="0.25">
      <c r="A334" s="27"/>
      <c r="B334" s="28"/>
      <c r="C334" s="29"/>
      <c r="D334" s="28"/>
      <c r="E334" s="53">
        <f>10480.75-579.01</f>
        <v>9901.74</v>
      </c>
      <c r="F334" s="33">
        <v>3211</v>
      </c>
      <c r="G334" s="32" t="s">
        <v>366</v>
      </c>
    </row>
    <row r="335" spans="1:7" x14ac:dyDescent="0.25">
      <c r="A335" s="27"/>
      <c r="B335" s="28"/>
      <c r="C335" s="29"/>
      <c r="D335" s="28"/>
      <c r="E335" s="53"/>
      <c r="F335" s="33"/>
      <c r="G335" s="32"/>
    </row>
    <row r="336" spans="1:7" x14ac:dyDescent="0.25">
      <c r="A336" s="27"/>
      <c r="B336" s="28"/>
      <c r="C336" s="29"/>
      <c r="D336" s="30"/>
      <c r="E336" s="53">
        <f>466955.99-13326.36+66660.12+129957.63</f>
        <v>650247.38</v>
      </c>
      <c r="F336" s="33">
        <v>3111</v>
      </c>
      <c r="G336" s="32" t="s">
        <v>367</v>
      </c>
    </row>
    <row r="337" spans="1:7" x14ac:dyDescent="0.25">
      <c r="A337" s="27"/>
      <c r="B337" s="28"/>
      <c r="C337" s="29"/>
      <c r="D337" s="30"/>
      <c r="E337" s="53">
        <f>3206.36</f>
        <v>3206.36</v>
      </c>
      <c r="F337" s="33">
        <v>3131</v>
      </c>
      <c r="G337" s="32" t="s">
        <v>368</v>
      </c>
    </row>
    <row r="338" spans="1:7" x14ac:dyDescent="0.25">
      <c r="A338" s="27"/>
      <c r="B338" s="28"/>
      <c r="C338" s="29"/>
      <c r="D338" s="30"/>
      <c r="E338" s="53">
        <f>103868.04</f>
        <v>103868.04</v>
      </c>
      <c r="F338" s="33">
        <v>3132</v>
      </c>
      <c r="G338" s="32" t="s">
        <v>369</v>
      </c>
    </row>
    <row r="339" spans="1:7" x14ac:dyDescent="0.25">
      <c r="A339" s="27"/>
      <c r="B339" s="28"/>
      <c r="C339" s="29"/>
      <c r="D339" s="30"/>
      <c r="E339" s="53">
        <f>13326.36</f>
        <v>13326.36</v>
      </c>
      <c r="F339" s="33">
        <v>3212</v>
      </c>
      <c r="G339" s="32" t="s">
        <v>370</v>
      </c>
    </row>
    <row r="340" spans="1:7" x14ac:dyDescent="0.25">
      <c r="A340" s="27"/>
      <c r="B340" s="28"/>
      <c r="C340" s="29"/>
      <c r="D340" s="30"/>
      <c r="E340" s="53">
        <f>43.49+900+882.88+741.44+425.51+1500+1667.58</f>
        <v>6160.9</v>
      </c>
      <c r="F340" s="33">
        <v>3121</v>
      </c>
      <c r="G340" s="32" t="s">
        <v>371</v>
      </c>
    </row>
    <row r="341" spans="1:7" x14ac:dyDescent="0.25">
      <c r="A341" s="66" t="s">
        <v>372</v>
      </c>
      <c r="B341" s="67"/>
      <c r="C341" s="68"/>
      <c r="D341" s="67"/>
      <c r="E341" s="72">
        <f>SUM(E333:E340)</f>
        <v>794429.89</v>
      </c>
      <c r="F341" s="73"/>
      <c r="G341" s="70"/>
    </row>
    <row r="342" spans="1:7" x14ac:dyDescent="0.25">
      <c r="E342" s="48"/>
      <c r="F342" s="34"/>
    </row>
    <row r="343" spans="1:7" x14ac:dyDescent="0.25">
      <c r="A343" s="74" t="s">
        <v>373</v>
      </c>
      <c r="B343" s="75"/>
      <c r="C343" s="76"/>
      <c r="D343" s="75"/>
      <c r="E343" s="77"/>
      <c r="F343" s="78"/>
      <c r="G343" s="79"/>
    </row>
    <row r="344" spans="1:7" x14ac:dyDescent="0.25">
      <c r="A344" s="8"/>
      <c r="B344" s="9" t="s">
        <v>374</v>
      </c>
      <c r="C344" s="35"/>
      <c r="D344" s="9"/>
      <c r="E344" s="54">
        <v>2091.48</v>
      </c>
      <c r="F344" s="33">
        <v>3237</v>
      </c>
      <c r="G344" s="32" t="s">
        <v>375</v>
      </c>
    </row>
    <row r="345" spans="1:7" x14ac:dyDescent="0.25">
      <c r="A345" s="8"/>
      <c r="B345" s="9" t="s">
        <v>376</v>
      </c>
      <c r="C345" s="35"/>
      <c r="D345" s="9"/>
      <c r="E345" s="54">
        <v>308.44</v>
      </c>
      <c r="F345" s="33">
        <v>3237</v>
      </c>
      <c r="G345" s="32" t="s">
        <v>375</v>
      </c>
    </row>
    <row r="346" spans="1:7" x14ac:dyDescent="0.25">
      <c r="A346" s="8"/>
      <c r="B346" s="9" t="s">
        <v>377</v>
      </c>
      <c r="C346" s="35"/>
      <c r="D346" s="9"/>
      <c r="E346" s="54">
        <v>2678.42</v>
      </c>
      <c r="F346" s="33">
        <v>3237</v>
      </c>
      <c r="G346" s="32" t="s">
        <v>375</v>
      </c>
    </row>
    <row r="347" spans="1:7" x14ac:dyDescent="0.25">
      <c r="A347" s="8"/>
      <c r="B347" s="9" t="s">
        <v>378</v>
      </c>
      <c r="C347" s="35"/>
      <c r="D347" s="9"/>
      <c r="E347" s="54">
        <v>4416.66</v>
      </c>
      <c r="F347" s="33">
        <v>3237</v>
      </c>
      <c r="G347" s="32" t="s">
        <v>375</v>
      </c>
    </row>
    <row r="348" spans="1:7" x14ac:dyDescent="0.25">
      <c r="A348" s="8"/>
      <c r="B348" s="9" t="s">
        <v>379</v>
      </c>
      <c r="C348" s="35"/>
      <c r="D348" s="9"/>
      <c r="E348" s="54">
        <v>4416.66</v>
      </c>
      <c r="F348" s="33">
        <v>3237</v>
      </c>
      <c r="G348" s="32" t="s">
        <v>375</v>
      </c>
    </row>
    <row r="349" spans="1:7" x14ac:dyDescent="0.25">
      <c r="A349" s="80" t="s">
        <v>380</v>
      </c>
      <c r="B349" s="81"/>
      <c r="C349" s="82"/>
      <c r="D349" s="81"/>
      <c r="E349" s="83">
        <f>E344+E345+E346+E347+E348</f>
        <v>13911.66</v>
      </c>
      <c r="F349" s="84"/>
      <c r="G349" s="85"/>
    </row>
    <row r="350" spans="1:7" x14ac:dyDescent="0.25">
      <c r="C350" s="13"/>
      <c r="D350"/>
      <c r="E350" s="48"/>
      <c r="F350" s="36"/>
    </row>
    <row r="351" spans="1:7" x14ac:dyDescent="0.25">
      <c r="A351" s="66" t="s">
        <v>381</v>
      </c>
      <c r="B351" s="67"/>
      <c r="C351" s="71"/>
      <c r="D351" s="67"/>
      <c r="E351" s="72">
        <f>E314+E325+E330+E341+E349</f>
        <v>1633170.47</v>
      </c>
      <c r="F351" s="73"/>
      <c r="G351" s="70"/>
    </row>
  </sheetData>
  <mergeCells count="1">
    <mergeCell ref="A5:G5"/>
  </mergeCells>
  <pageMargins left="0.7" right="0.7" top="0.75" bottom="0.75" header="0.3" footer="0.3"/>
  <pageSetup scale="49" orientation="portrait" r:id="rId1"/>
  <ignoredErrors>
    <ignoredError sqref="C3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2025-04-15T12:07:50Z</dcterms:created>
  <dcterms:modified xsi:type="dcterms:W3CDTF">2025-04-15T12:38:51Z</dcterms:modified>
</cp:coreProperties>
</file>