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local.h-r-z.hr\hrz1\s-zg-GR23\zg_gr23_zajednicki\Fin_plan_i_izvjestavanje\17. Transparentnost\2025\"/>
    </mc:Choice>
  </mc:AlternateContent>
  <xr:revisionPtr revIDLastSave="0" documentId="13_ncr:1_{636D7A57-EBEF-4498-AEA4-2D624E326BBC}" xr6:coauthVersionLast="47" xr6:coauthVersionMax="47" xr10:uidLastSave="{00000000-0000-0000-0000-000000000000}"/>
  <bookViews>
    <workbookView xWindow="-120" yWindow="-120" windowWidth="38640" windowHeight="21120" xr2:uid="{C2405EB6-4701-47EA-A443-13CAA5B89C5A}"/>
  </bookViews>
  <sheets>
    <sheet name="VELJAČA 2025.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85" i="1" l="1"/>
  <c r="E191" i="1" s="1"/>
  <c r="E184" i="1"/>
  <c r="E183" i="1"/>
  <c r="E180" i="1"/>
  <c r="E165" i="1"/>
  <c r="E144" i="1"/>
  <c r="E131" i="1"/>
  <c r="E132" i="1" s="1"/>
  <c r="E126" i="1"/>
  <c r="E105" i="1"/>
  <c r="E97" i="1"/>
  <c r="E95" i="1"/>
  <c r="E74" i="1"/>
  <c r="E71" i="1"/>
  <c r="E72" i="1" s="1"/>
  <c r="E43" i="1"/>
  <c r="E25" i="1"/>
  <c r="E161" i="1" l="1"/>
  <c r="E192" i="1" s="1"/>
</calcChain>
</file>

<file path=xl/sharedStrings.xml><?xml version="1.0" encoding="utf-8"?>
<sst xmlns="http://schemas.openxmlformats.org/spreadsheetml/2006/main" count="596" uniqueCount="219">
  <si>
    <t>Hrvatski restauratorski zavod</t>
  </si>
  <si>
    <t>RKP 22339</t>
  </si>
  <si>
    <t>Zagreb</t>
  </si>
  <si>
    <t>PP</t>
  </si>
  <si>
    <t>NAZIV PRIMATELJA</t>
  </si>
  <si>
    <t>OIB PRIMATELJA</t>
  </si>
  <si>
    <t>SJEDIŠTE PRIMATELJA</t>
  </si>
  <si>
    <t>IZNOS</t>
  </si>
  <si>
    <t>KONTO</t>
  </si>
  <si>
    <t>OPIS IZDATKA</t>
  </si>
  <si>
    <t>UDRUGA RAČUNOVOĐA I FIN.DJELATNIKA</t>
  </si>
  <si>
    <t>09248242550</t>
  </si>
  <si>
    <t>ZAGREB</t>
  </si>
  <si>
    <t>Članarine i norme</t>
  </si>
  <si>
    <t/>
  </si>
  <si>
    <t>*Ukupno</t>
  </si>
  <si>
    <t>GRAD SPLIT</t>
  </si>
  <si>
    <t>SPLIT</t>
  </si>
  <si>
    <t>Komunalne usluge</t>
  </si>
  <si>
    <t>RU - VE d.o.o.</t>
  </si>
  <si>
    <t>88470929840</t>
  </si>
  <si>
    <t>KERESTINEC</t>
  </si>
  <si>
    <t>Materijal i sirovine</t>
  </si>
  <si>
    <t>BAUHAUS-ZAGREB d.d.</t>
  </si>
  <si>
    <t>71642207963</t>
  </si>
  <si>
    <t>Materijal i dijelovi za tekuće i investicijsko održavanje</t>
  </si>
  <si>
    <t>ING-GRAD d.o.o.</t>
  </si>
  <si>
    <t>93245284305</t>
  </si>
  <si>
    <t>Ostala prava</t>
  </si>
  <si>
    <t>AKD - ZAŠTITA d.o.o.</t>
  </si>
  <si>
    <t>09253797076</t>
  </si>
  <si>
    <t>Ostale usluge</t>
  </si>
  <si>
    <t>INA INDUSTRIJA NAFTE d.d.</t>
  </si>
  <si>
    <t>27759560625</t>
  </si>
  <si>
    <t>Energija</t>
  </si>
  <si>
    <t>BELVEDER d.o.o.</t>
  </si>
  <si>
    <t>06779162480</t>
  </si>
  <si>
    <t>RIJEKA</t>
  </si>
  <si>
    <t>LUKOM d.o.o.</t>
  </si>
  <si>
    <t>29732862130</t>
  </si>
  <si>
    <t>LUDBREG</t>
  </si>
  <si>
    <t>GRAD ZADAR</t>
  </si>
  <si>
    <t>09933651854</t>
  </si>
  <si>
    <t>ZADAR</t>
  </si>
  <si>
    <t>Zakupnine i najamnine</t>
  </si>
  <si>
    <t>UNIKOM d.o.o.</t>
  </si>
  <si>
    <t>07507345484</t>
  </si>
  <si>
    <t>OSIJEK</t>
  </si>
  <si>
    <t>DR. ETLINGER</t>
  </si>
  <si>
    <t>17221338662</t>
  </si>
  <si>
    <t>Usluge tekućeg i investicijskog održavanja</t>
  </si>
  <si>
    <t>UPI-2M PLUS</t>
  </si>
  <si>
    <t>94443043935</t>
  </si>
  <si>
    <t>Uredski materijal i ostali materijalni rashodi</t>
  </si>
  <si>
    <t>VODOVOD d.o.o.ZADAR</t>
  </si>
  <si>
    <t>89406825003</t>
  </si>
  <si>
    <t>GRADSKI URED ZA OBNOVU,IZGRADNJU,PROSTORNO UREĐENJE,GRADITELJSTVO,K.P. I PROMET</t>
  </si>
  <si>
    <t>61817894937</t>
  </si>
  <si>
    <t>ZVIBOR d.o.o.</t>
  </si>
  <si>
    <t>HRVATSKA RADIOTELEVIZIJA</t>
  </si>
  <si>
    <t>68419124305</t>
  </si>
  <si>
    <t>Pristojbe i naknade</t>
  </si>
  <si>
    <t>CROATIA OSIGURANJE d.d.</t>
  </si>
  <si>
    <t>26187994862</t>
  </si>
  <si>
    <t>Premije osiguranja</t>
  </si>
  <si>
    <t>AUTOCENTAR AGRAM d.d. ZA POPRAVAK I ODRŽAVANJE CESTOVNIH MOTORNIH VOZILA</t>
  </si>
  <si>
    <t>03785720358</t>
  </si>
  <si>
    <t>HRVATSKI TELEKOM d.d.</t>
  </si>
  <si>
    <t>81793146560</t>
  </si>
  <si>
    <t>Usluge telefona, pošte i prijevoza</t>
  </si>
  <si>
    <t>Zatezne kamate</t>
  </si>
  <si>
    <t>VIVA INFO d.o.o.</t>
  </si>
  <si>
    <t>22361751585</t>
  </si>
  <si>
    <t>Računalne usluge</t>
  </si>
  <si>
    <t>HRVATSKA KOMORA ARHITEKATA</t>
  </si>
  <si>
    <t>85986018932</t>
  </si>
  <si>
    <t>METTLER-TOLEDO d.o.o.</t>
  </si>
  <si>
    <t>01271618606</t>
  </si>
  <si>
    <t>AUTORAD INFO d.o.o.</t>
  </si>
  <si>
    <t>10737632765</t>
  </si>
  <si>
    <t>GRAD OSIJEK</t>
  </si>
  <si>
    <t>VODOVOD I ODVODNJA d.o.o.</t>
  </si>
  <si>
    <t>26251326399</t>
  </si>
  <si>
    <t>ŠIBENIK</t>
  </si>
  <si>
    <t>INPRO d.o.o.</t>
  </si>
  <si>
    <t>79178903202</t>
  </si>
  <si>
    <t>ČAKOVEC</t>
  </si>
  <si>
    <t>ZAVOD ZA STANOVANJE d.o.o.</t>
  </si>
  <si>
    <t>00505486048</t>
  </si>
  <si>
    <t>ALTEDA d.o.o.</t>
  </si>
  <si>
    <t>53019467114</t>
  </si>
  <si>
    <t>BINA-ISTRA  d.d.</t>
  </si>
  <si>
    <t>LUPOGLAV</t>
  </si>
  <si>
    <t xml:space="preserve"> Službena putovanja-troškovi ENC-a</t>
  </si>
  <si>
    <t>ELEKTROFLUMEN d.o.o.</t>
  </si>
  <si>
    <t>USTANOVA ZA ZDRAVSTVENU SKRB PERIODIKA</t>
  </si>
  <si>
    <t>95062951400</t>
  </si>
  <si>
    <t>Zdravstvene i veterinarske usluge</t>
  </si>
  <si>
    <t xml:space="preserve">USTANOVA ZA ZDRAVSTVENU SKRB P.P. </t>
  </si>
  <si>
    <t>VODOOPSKRBA I ODVODNJA d.o.o.</t>
  </si>
  <si>
    <t>83416546499</t>
  </si>
  <si>
    <t>GRAD RIJEKA</t>
  </si>
  <si>
    <t>OTIS DIZALA d.o.o.</t>
  </si>
  <si>
    <t>76080865307</t>
  </si>
  <si>
    <t>QUEEN'S UNIVERSITY BELFAST</t>
  </si>
  <si>
    <t>XI254799511</t>
  </si>
  <si>
    <t>BELFAST</t>
  </si>
  <si>
    <t>APIN PROJEKT d.o.o.</t>
  </si>
  <si>
    <t>SOLLICITUDO d.o.o.</t>
  </si>
  <si>
    <t>50812456133</t>
  </si>
  <si>
    <t>KGH PROJEKT d.o.o.</t>
  </si>
  <si>
    <t>INDTRADOS PROJEKT d.o.o.</t>
  </si>
  <si>
    <t>ADRIA MONS SERVICES d.o.o.</t>
  </si>
  <si>
    <t>54127426260</t>
  </si>
  <si>
    <t>IADA</t>
  </si>
  <si>
    <t>DE308095520</t>
  </si>
  <si>
    <t>GOTTINGEN</t>
  </si>
  <si>
    <t>HEP ELEKTRA d.o.o.</t>
  </si>
  <si>
    <t>43965974818</t>
  </si>
  <si>
    <t>LEADTECH d.o.o.</t>
  </si>
  <si>
    <t>Obveze za jamčevne pologe</t>
  </si>
  <si>
    <t>ZELENI GRAD ŠIBENIK</t>
  </si>
  <si>
    <t>54873130289</t>
  </si>
  <si>
    <t>ŽIVA VODA d.o.o.</t>
  </si>
  <si>
    <t>86255713939</t>
  </si>
  <si>
    <t>SKIMI64 d.o.o.</t>
  </si>
  <si>
    <t>85141730181</t>
  </si>
  <si>
    <t>TRNOVEC BARTOLOVEČKI</t>
  </si>
  <si>
    <t>KERSCHOFFSET d.o.o.</t>
  </si>
  <si>
    <t>84934386922</t>
  </si>
  <si>
    <t>GRADSKO STAMBENO KOMUNALNO GOSPODARSTVO d.o.o.</t>
  </si>
  <si>
    <t>03744272526</t>
  </si>
  <si>
    <t>IBS TECH d.o.o.</t>
  </si>
  <si>
    <t>75037095052</t>
  </si>
  <si>
    <t>PEČAT d.o.o.</t>
  </si>
  <si>
    <t>30586838651</t>
  </si>
  <si>
    <t>QUADRACON d.o.o.</t>
  </si>
  <si>
    <t>83166686606</t>
  </si>
  <si>
    <t>PPN PROJEKT d.o.o.</t>
  </si>
  <si>
    <t>JAVNI BILJEŽNIK TOMISLAV ŽABEK</t>
  </si>
  <si>
    <t>85423465677</t>
  </si>
  <si>
    <t>AUTOHRVATSKA PULA d.o.o.</t>
  </si>
  <si>
    <t>41065366496</t>
  </si>
  <si>
    <t>PULA</t>
  </si>
  <si>
    <t>ZAGREBAČKI ELEKTRIČNI TRAMVAJ d.o.o.</t>
  </si>
  <si>
    <t>Naknade za prijevoz s posla i na posao</t>
  </si>
  <si>
    <t>LOŠINJSKA PLOVIDBA - TURIZAM d.o.o.</t>
  </si>
  <si>
    <t>63465435060</t>
  </si>
  <si>
    <t>MALI LOŠINJ</t>
  </si>
  <si>
    <t>DIMAX d.o.o.</t>
  </si>
  <si>
    <t>56608479548</t>
  </si>
  <si>
    <t>VARAŽDIN</t>
  </si>
  <si>
    <t>VODE JASTREBARSKO d.o.o.</t>
  </si>
  <si>
    <t>19136164708</t>
  </si>
  <si>
    <t>JASTREBARSKO</t>
  </si>
  <si>
    <t>ENERGOPLIN d.o.o.</t>
  </si>
  <si>
    <t>33256007090</t>
  </si>
  <si>
    <t>VIŠNJEVAC</t>
  </si>
  <si>
    <t>VMV SZABO d.o.o.</t>
  </si>
  <si>
    <t>17695528532</t>
  </si>
  <si>
    <t>NOVI ZAGREB</t>
  </si>
  <si>
    <t>HRVATSKA POŠTANSKA BANKA d.d.</t>
  </si>
  <si>
    <t>Obveze za bankarske usluge i usluge platnog prometa</t>
  </si>
  <si>
    <t>POGON - ZAGREBAČKI CENTAR ZA NEZAVISNU KULTURU I MLADE</t>
  </si>
  <si>
    <t>33610682592</t>
  </si>
  <si>
    <t>TERRADECOR D.O.O.</t>
  </si>
  <si>
    <t>83771320938</t>
  </si>
  <si>
    <t>RB AUTO d.o.o.</t>
  </si>
  <si>
    <t>51138584691</t>
  </si>
  <si>
    <t>OPTIKA KABEL TV d.o.o.</t>
  </si>
  <si>
    <t>50999639699</t>
  </si>
  <si>
    <t>ZAPREŠIĆ</t>
  </si>
  <si>
    <t>hYperSEC j.d.o.o.</t>
  </si>
  <si>
    <t>67050779157</t>
  </si>
  <si>
    <t>SVETA NEDELJA</t>
  </si>
  <si>
    <t>VATROPROMET d.o.o.</t>
  </si>
  <si>
    <t>57189591567</t>
  </si>
  <si>
    <t>LUČKO</t>
  </si>
  <si>
    <t>KOMTEH d.o.o.</t>
  </si>
  <si>
    <t>14963486466</t>
  </si>
  <si>
    <t>Sitni inventar i auto gume</t>
  </si>
  <si>
    <t>AUTO KUĆA BAOTIĆ d.o.o.</t>
  </si>
  <si>
    <t>86807475866</t>
  </si>
  <si>
    <t xml:space="preserve">Plaćanje po predračunima </t>
  </si>
  <si>
    <t>1180
2415
278
3119
4659
5588
6601
6635
6796
6989</t>
  </si>
  <si>
    <t>BAUHAUS-ZAGREB d.d.
HRVATSKE AUTOCESTE d.o.o.
HRVATSKI DRŽAVNI ARHIV
PROTIS d.o.o.
tehnos
KOVA PROMET
DEGUWA e.V
EUROPEAN CENTRE FOR LABORATORY EXCELLENCE d.o.o.
IDA INSURANCE LTD
PRIVATNI IZNAJMLJIVAČ ZORAN KARADŽA</t>
  </si>
  <si>
    <t>71642207963
57500462912
46144176176
42113416920
02015390475
74367890591
216/104/60373
71930952641
MT19685634
14849426581</t>
  </si>
  <si>
    <t>ZAGREB
ZAGREB
ZAGREB
SISAK
OSIJEK
SPLIT
BUBENREUTH
ZAGREB
TA XBIEX
KAŠTEL NOVI</t>
  </si>
  <si>
    <t>282,68
1.030,00
364,99
67,40
140,09
246,28
150,00
2.430,00
1.052,10
2.200,00</t>
  </si>
  <si>
    <t>Plaćeni rashodi po predračunu</t>
  </si>
  <si>
    <t>Ukupno plaćanje po predračunima</t>
  </si>
  <si>
    <t>Isplate autorskih i ugovora o djelu</t>
  </si>
  <si>
    <t>BARIŠA LUKA</t>
  </si>
  <si>
    <t>Intelektualne i osobne usluge-bruto</t>
  </si>
  <si>
    <t>DEVČIĆ MARIO</t>
  </si>
  <si>
    <t>FUDURIĆ DAVID</t>
  </si>
  <si>
    <t>MUSTAČEK-BUDICIN MADDALENA</t>
  </si>
  <si>
    <t>RADOVIĆ MIRO</t>
  </si>
  <si>
    <t>ĐURIĆ JELENA</t>
  </si>
  <si>
    <t>BENCE KATARINA</t>
  </si>
  <si>
    <t>IVIĆ VINKO</t>
  </si>
  <si>
    <t>KAURLOTTO MIA</t>
  </si>
  <si>
    <t>KULENOVIĆ SENA</t>
  </si>
  <si>
    <t>MIKEC MARICA</t>
  </si>
  <si>
    <t>TRUMBIĆ TEA</t>
  </si>
  <si>
    <t>Ukupno isplate autorskih i ugovora o djelu</t>
  </si>
  <si>
    <t>Isplate zaposlenicima Hrvatskog restauratorskog zavoda</t>
  </si>
  <si>
    <t xml:space="preserve"> Službena putovanja</t>
  </si>
  <si>
    <t xml:space="preserve"> Službena putovanja - akontacije</t>
  </si>
  <si>
    <t>Plaće za zaposlene</t>
  </si>
  <si>
    <t>Doprinos na bruto MIO (benif.staž)</t>
  </si>
  <si>
    <t>Doprinos na bruto (zdravstvo)</t>
  </si>
  <si>
    <t>Naknada za prijevoz na posao i s posla</t>
  </si>
  <si>
    <t>Isplaćeno bolovanje na teret HZZO-a</t>
  </si>
  <si>
    <t>Ostali rashodi za zaposlene</t>
  </si>
  <si>
    <t>Ukupno isplate zaposlenicima Hrvatskog restauratorskog zavoda</t>
  </si>
  <si>
    <t>Sveukupno isplate HRVATSKI RESTAURATORSKI ZAVOD 01.02.-28.02.2025.</t>
  </si>
  <si>
    <t>Ukupno isplaćeno dobavljačima</t>
  </si>
  <si>
    <t>INFORMACIJA O TROŠENJU SREDSTAVA ZA VELJAČU 2025.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</si>
</sst>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color rgb="FF000000"/>
      <name val="Arial"/>
      <family val="2"/>
      <charset val="238"/>
    </font>
    <font>
      <sz val="11"/>
      <color rgb="FF00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theme="9" tint="0.39994506668294322"/>
      </left>
      <right style="thin">
        <color theme="9" tint="0.39994506668294322"/>
      </right>
      <top style="thin">
        <color theme="9" tint="0.39994506668294322"/>
      </top>
      <bottom style="thin">
        <color theme="9" tint="0.39994506668294322"/>
      </bottom>
      <diagonal/>
    </border>
    <border>
      <left style="thin">
        <color theme="9" tint="0.39994506668294322"/>
      </left>
      <right style="thin">
        <color theme="9" tint="0.39994506668294322"/>
      </right>
      <top style="thin">
        <color theme="9" tint="0.39994506668294322"/>
      </top>
      <bottom/>
      <diagonal/>
    </border>
    <border>
      <left style="thin">
        <color theme="9" tint="0.39994506668294322"/>
      </left>
      <right style="thin">
        <color theme="9" tint="0.39994506668294322"/>
      </right>
      <top/>
      <bottom/>
      <diagonal/>
    </border>
    <border>
      <left style="thin">
        <color theme="9" tint="0.39994506668294322"/>
      </left>
      <right style="thin">
        <color theme="9" tint="0.39994506668294322"/>
      </right>
      <top/>
      <bottom style="thin">
        <color theme="9" tint="0.39994506668294322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164" fontId="0" fillId="0" borderId="1" xfId="0" applyNumberFormat="1" applyBorder="1" applyAlignment="1">
      <alignment vertical="center"/>
    </xf>
    <xf numFmtId="0" fontId="0" fillId="3" borderId="1" xfId="0" applyFill="1" applyBorder="1" applyAlignment="1">
      <alignment horizontal="left" vertical="center"/>
    </xf>
    <xf numFmtId="0" fontId="0" fillId="3" borderId="1" xfId="0" applyFill="1" applyBorder="1" applyAlignment="1">
      <alignment vertical="center" wrapText="1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vertical="center"/>
    </xf>
    <xf numFmtId="164" fontId="0" fillId="3" borderId="1" xfId="0" applyNumberFormat="1" applyFill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164" fontId="2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164" fontId="4" fillId="0" borderId="1" xfId="0" applyNumberFormat="1" applyFont="1" applyBorder="1" applyAlignment="1">
      <alignment horizontal="right" vertical="center" wrapText="1"/>
    </xf>
    <xf numFmtId="164" fontId="2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4" fontId="0" fillId="0" borderId="1" xfId="0" applyNumberForma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/>
    </xf>
    <xf numFmtId="164" fontId="1" fillId="0" borderId="0" xfId="0" applyNumberFormat="1" applyFont="1" applyAlignment="1">
      <alignment horizontal="right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1" xfId="0" applyBorder="1" applyAlignment="1">
      <alignment horizontal="right" vertical="center"/>
    </xf>
    <xf numFmtId="164" fontId="4" fillId="0" borderId="1" xfId="0" applyNumberFormat="1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3" borderId="1" xfId="0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49" fontId="0" fillId="3" borderId="1" xfId="0" applyNumberForma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164" fontId="1" fillId="2" borderId="1" xfId="0" applyNumberFormat="1" applyFont="1" applyFill="1" applyBorder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0</xdr:rowOff>
    </xdr:from>
    <xdr:to>
      <xdr:col>1</xdr:col>
      <xdr:colOff>2476499</xdr:colOff>
      <xdr:row>5</xdr:row>
      <xdr:rowOff>81803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3634EF6E-C028-4257-8C5C-3D4CB0FF99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0"/>
          <a:ext cx="3057524" cy="10343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83EE80-C463-44DC-BE28-27305B89034B}">
  <sheetPr>
    <pageSetUpPr fitToPage="1"/>
  </sheetPr>
  <dimension ref="A1:G192"/>
  <sheetViews>
    <sheetView tabSelected="1" workbookViewId="0">
      <selection activeCell="L14" sqref="L14"/>
    </sheetView>
  </sheetViews>
  <sheetFormatPr defaultRowHeight="15" x14ac:dyDescent="0.25"/>
  <cols>
    <col min="1" max="1" width="9.140625" style="24"/>
    <col min="2" max="2" width="50.140625" style="35" customWidth="1"/>
    <col min="3" max="3" width="20.140625" style="24" customWidth="1"/>
    <col min="4" max="4" width="23.7109375" style="24" bestFit="1" customWidth="1"/>
    <col min="5" max="5" width="12.140625" style="24" bestFit="1" customWidth="1"/>
    <col min="6" max="6" width="9.42578125" style="30" customWidth="1"/>
    <col min="7" max="7" width="49.7109375" style="24" bestFit="1" customWidth="1"/>
    <col min="8" max="16384" width="9.140625" style="24"/>
  </cols>
  <sheetData>
    <row r="1" spans="1:7" x14ac:dyDescent="0.25">
      <c r="A1" s="20"/>
      <c r="B1" s="31"/>
      <c r="C1" s="20"/>
      <c r="D1" s="22"/>
      <c r="E1" s="23"/>
      <c r="F1" s="20"/>
      <c r="G1" s="21" t="s">
        <v>0</v>
      </c>
    </row>
    <row r="2" spans="1:7" x14ac:dyDescent="0.25">
      <c r="A2" s="20"/>
      <c r="B2" s="31"/>
      <c r="C2" s="20"/>
      <c r="D2" s="22"/>
      <c r="E2" s="23"/>
      <c r="F2" s="20"/>
      <c r="G2" s="21" t="s">
        <v>1</v>
      </c>
    </row>
    <row r="3" spans="1:7" x14ac:dyDescent="0.25">
      <c r="A3" s="20"/>
      <c r="B3" s="31"/>
      <c r="C3" s="20"/>
      <c r="D3" s="22"/>
      <c r="E3" s="23"/>
      <c r="F3" s="20"/>
      <c r="G3" s="21" t="s">
        <v>2</v>
      </c>
    </row>
    <row r="4" spans="1:7" x14ac:dyDescent="0.25">
      <c r="A4" s="20"/>
      <c r="B4" s="31"/>
      <c r="C4" s="20"/>
      <c r="D4" s="22"/>
      <c r="E4" s="23"/>
      <c r="F4" s="20"/>
      <c r="G4" s="21"/>
    </row>
    <row r="5" spans="1:7" x14ac:dyDescent="0.25">
      <c r="A5" s="20"/>
      <c r="B5" s="31"/>
      <c r="C5" s="20"/>
      <c r="D5" s="22"/>
      <c r="E5" s="23"/>
      <c r="F5" s="20"/>
      <c r="G5" s="21"/>
    </row>
    <row r="6" spans="1:7" x14ac:dyDescent="0.25">
      <c r="A6" s="20"/>
      <c r="B6" s="31"/>
      <c r="C6" s="20"/>
      <c r="D6" s="22"/>
      <c r="E6" s="23"/>
      <c r="F6" s="20"/>
      <c r="G6" s="21"/>
    </row>
    <row r="7" spans="1:7" x14ac:dyDescent="0.25">
      <c r="A7" s="43" t="s">
        <v>218</v>
      </c>
      <c r="B7" s="43"/>
      <c r="C7" s="43"/>
      <c r="D7" s="43"/>
      <c r="E7" s="43"/>
      <c r="F7" s="43"/>
      <c r="G7" s="43"/>
    </row>
    <row r="8" spans="1:7" x14ac:dyDescent="0.25">
      <c r="A8" s="25"/>
      <c r="B8" s="31"/>
      <c r="C8" s="25"/>
      <c r="D8" s="25"/>
      <c r="E8" s="25"/>
      <c r="F8" s="25"/>
      <c r="G8" s="25"/>
    </row>
    <row r="9" spans="1:7" x14ac:dyDescent="0.25">
      <c r="A9" s="25"/>
      <c r="B9" s="31"/>
      <c r="C9" s="25"/>
      <c r="D9" s="25"/>
      <c r="E9" s="25"/>
      <c r="F9" s="25"/>
      <c r="G9" s="25"/>
    </row>
    <row r="10" spans="1:7" s="27" customFormat="1" x14ac:dyDescent="0.25">
      <c r="A10" s="26" t="s">
        <v>3</v>
      </c>
      <c r="B10" s="36" t="s">
        <v>4</v>
      </c>
      <c r="C10" s="26" t="s">
        <v>5</v>
      </c>
      <c r="D10" s="26" t="s">
        <v>6</v>
      </c>
      <c r="E10" s="26" t="s">
        <v>7</v>
      </c>
      <c r="F10" s="26" t="s">
        <v>8</v>
      </c>
      <c r="G10" s="26" t="s">
        <v>9</v>
      </c>
    </row>
    <row r="11" spans="1:7" x14ac:dyDescent="0.25">
      <c r="A11" s="2">
        <v>101</v>
      </c>
      <c r="B11" s="32" t="s">
        <v>10</v>
      </c>
      <c r="C11" s="2" t="s">
        <v>11</v>
      </c>
      <c r="D11" s="3" t="s">
        <v>12</v>
      </c>
      <c r="E11" s="4">
        <v>400</v>
      </c>
      <c r="F11" s="2">
        <v>3294</v>
      </c>
      <c r="G11" s="3" t="s">
        <v>13</v>
      </c>
    </row>
    <row r="12" spans="1:7" x14ac:dyDescent="0.25">
      <c r="A12" s="2"/>
      <c r="B12" s="32" t="s">
        <v>14</v>
      </c>
      <c r="C12" s="2" t="s">
        <v>14</v>
      </c>
      <c r="D12" s="28" t="s">
        <v>15</v>
      </c>
      <c r="E12" s="4">
        <v>400</v>
      </c>
      <c r="F12" s="2"/>
      <c r="G12" s="3" t="s">
        <v>14</v>
      </c>
    </row>
    <row r="13" spans="1:7" x14ac:dyDescent="0.25">
      <c r="A13" s="2">
        <v>1090</v>
      </c>
      <c r="B13" s="32" t="s">
        <v>16</v>
      </c>
      <c r="C13" s="2">
        <v>78755598868</v>
      </c>
      <c r="D13" s="3" t="s">
        <v>17</v>
      </c>
      <c r="E13" s="4">
        <v>103.76</v>
      </c>
      <c r="F13" s="2">
        <v>3234</v>
      </c>
      <c r="G13" s="3" t="s">
        <v>18</v>
      </c>
    </row>
    <row r="14" spans="1:7" x14ac:dyDescent="0.25">
      <c r="A14" s="2"/>
      <c r="B14" s="32" t="s">
        <v>14</v>
      </c>
      <c r="C14" s="2" t="s">
        <v>14</v>
      </c>
      <c r="D14" s="28" t="s">
        <v>15</v>
      </c>
      <c r="E14" s="4">
        <v>103.76</v>
      </c>
      <c r="F14" s="2"/>
      <c r="G14" s="3" t="s">
        <v>14</v>
      </c>
    </row>
    <row r="15" spans="1:7" x14ac:dyDescent="0.25">
      <c r="A15" s="2">
        <v>1125</v>
      </c>
      <c r="B15" s="32" t="s">
        <v>19</v>
      </c>
      <c r="C15" s="2" t="s">
        <v>20</v>
      </c>
      <c r="D15" s="3" t="s">
        <v>21</v>
      </c>
      <c r="E15" s="4">
        <v>836.01</v>
      </c>
      <c r="F15" s="2">
        <v>3222</v>
      </c>
      <c r="G15" s="3" t="s">
        <v>22</v>
      </c>
    </row>
    <row r="16" spans="1:7" x14ac:dyDescent="0.25">
      <c r="A16" s="2"/>
      <c r="B16" s="32" t="s">
        <v>14</v>
      </c>
      <c r="C16" s="2" t="s">
        <v>14</v>
      </c>
      <c r="D16" s="28" t="s">
        <v>15</v>
      </c>
      <c r="E16" s="4">
        <v>836.01</v>
      </c>
      <c r="F16" s="2"/>
      <c r="G16" s="3" t="s">
        <v>14</v>
      </c>
    </row>
    <row r="17" spans="1:7" x14ac:dyDescent="0.25">
      <c r="A17" s="2">
        <v>1180</v>
      </c>
      <c r="B17" s="32" t="s">
        <v>23</v>
      </c>
      <c r="C17" s="2" t="s">
        <v>24</v>
      </c>
      <c r="D17" s="3" t="s">
        <v>12</v>
      </c>
      <c r="E17" s="4">
        <v>470.08</v>
      </c>
      <c r="F17" s="2">
        <v>3222</v>
      </c>
      <c r="G17" s="3" t="s">
        <v>22</v>
      </c>
    </row>
    <row r="18" spans="1:7" x14ac:dyDescent="0.25">
      <c r="A18" s="2">
        <v>1180</v>
      </c>
      <c r="B18" s="32" t="s">
        <v>23</v>
      </c>
      <c r="C18" s="2" t="s">
        <v>24</v>
      </c>
      <c r="D18" s="3" t="s">
        <v>12</v>
      </c>
      <c r="E18" s="4">
        <v>232.26</v>
      </c>
      <c r="F18" s="2">
        <v>3224</v>
      </c>
      <c r="G18" s="3" t="s">
        <v>25</v>
      </c>
    </row>
    <row r="19" spans="1:7" x14ac:dyDescent="0.25">
      <c r="A19" s="2"/>
      <c r="B19" s="32" t="s">
        <v>14</v>
      </c>
      <c r="C19" s="2" t="s">
        <v>14</v>
      </c>
      <c r="D19" s="28" t="s">
        <v>15</v>
      </c>
      <c r="E19" s="4">
        <v>702.34</v>
      </c>
      <c r="F19" s="2"/>
      <c r="G19" s="3" t="s">
        <v>14</v>
      </c>
    </row>
    <row r="20" spans="1:7" x14ac:dyDescent="0.25">
      <c r="A20" s="2">
        <v>150</v>
      </c>
      <c r="B20" s="32" t="s">
        <v>26</v>
      </c>
      <c r="C20" s="2" t="s">
        <v>27</v>
      </c>
      <c r="D20" s="3" t="s">
        <v>12</v>
      </c>
      <c r="E20" s="4">
        <v>614892.51</v>
      </c>
      <c r="F20" s="2">
        <v>4124</v>
      </c>
      <c r="G20" s="3" t="s">
        <v>28</v>
      </c>
    </row>
    <row r="21" spans="1:7" x14ac:dyDescent="0.25">
      <c r="A21" s="2"/>
      <c r="B21" s="32" t="s">
        <v>14</v>
      </c>
      <c r="C21" s="2" t="s">
        <v>14</v>
      </c>
      <c r="D21" s="28" t="s">
        <v>15</v>
      </c>
      <c r="E21" s="4">
        <v>614892.51</v>
      </c>
      <c r="F21" s="2"/>
      <c r="G21" s="3" t="s">
        <v>14</v>
      </c>
    </row>
    <row r="22" spans="1:7" x14ac:dyDescent="0.25">
      <c r="A22" s="2">
        <v>153</v>
      </c>
      <c r="B22" s="32" t="s">
        <v>29</v>
      </c>
      <c r="C22" s="2" t="s">
        <v>30</v>
      </c>
      <c r="D22" s="3" t="s">
        <v>12</v>
      </c>
      <c r="E22" s="4">
        <v>540</v>
      </c>
      <c r="F22" s="2">
        <v>3239</v>
      </c>
      <c r="G22" s="3" t="s">
        <v>31</v>
      </c>
    </row>
    <row r="23" spans="1:7" x14ac:dyDescent="0.25">
      <c r="A23" s="2"/>
      <c r="B23" s="32" t="s">
        <v>14</v>
      </c>
      <c r="C23" s="2" t="s">
        <v>14</v>
      </c>
      <c r="D23" s="28" t="s">
        <v>15</v>
      </c>
      <c r="E23" s="4">
        <v>540</v>
      </c>
      <c r="F23" s="2"/>
      <c r="G23" s="3" t="s">
        <v>14</v>
      </c>
    </row>
    <row r="24" spans="1:7" x14ac:dyDescent="0.25">
      <c r="A24" s="2">
        <v>158</v>
      </c>
      <c r="B24" s="32" t="s">
        <v>32</v>
      </c>
      <c r="C24" s="2" t="s">
        <v>33</v>
      </c>
      <c r="D24" s="3" t="s">
        <v>12</v>
      </c>
      <c r="E24" s="4">
        <v>2579.33</v>
      </c>
      <c r="F24" s="2">
        <v>3223</v>
      </c>
      <c r="G24" s="3" t="s">
        <v>34</v>
      </c>
    </row>
    <row r="25" spans="1:7" x14ac:dyDescent="0.25">
      <c r="A25" s="2"/>
      <c r="B25" s="32" t="s">
        <v>14</v>
      </c>
      <c r="C25" s="2" t="s">
        <v>14</v>
      </c>
      <c r="D25" s="28" t="s">
        <v>15</v>
      </c>
      <c r="E25" s="4">
        <f>E24</f>
        <v>2579.33</v>
      </c>
      <c r="F25" s="2"/>
      <c r="G25" s="3" t="s">
        <v>14</v>
      </c>
    </row>
    <row r="26" spans="1:7" x14ac:dyDescent="0.25">
      <c r="A26" s="2">
        <v>1649</v>
      </c>
      <c r="B26" s="32" t="s">
        <v>35</v>
      </c>
      <c r="C26" s="2" t="s">
        <v>36</v>
      </c>
      <c r="D26" s="3" t="s">
        <v>37</v>
      </c>
      <c r="E26" s="4">
        <v>358.65</v>
      </c>
      <c r="F26" s="2">
        <v>3239</v>
      </c>
      <c r="G26" s="3" t="s">
        <v>31</v>
      </c>
    </row>
    <row r="27" spans="1:7" x14ac:dyDescent="0.25">
      <c r="A27" s="2"/>
      <c r="B27" s="32" t="s">
        <v>14</v>
      </c>
      <c r="C27" s="2" t="s">
        <v>14</v>
      </c>
      <c r="D27" s="28" t="s">
        <v>15</v>
      </c>
      <c r="E27" s="4">
        <v>358.65</v>
      </c>
      <c r="F27" s="2"/>
      <c r="G27" s="3" t="s">
        <v>14</v>
      </c>
    </row>
    <row r="28" spans="1:7" x14ac:dyDescent="0.25">
      <c r="A28" s="2">
        <v>181</v>
      </c>
      <c r="B28" s="32" t="s">
        <v>38</v>
      </c>
      <c r="C28" s="2" t="s">
        <v>39</v>
      </c>
      <c r="D28" s="3" t="s">
        <v>40</v>
      </c>
      <c r="E28" s="4">
        <v>59.96</v>
      </c>
      <c r="F28" s="2">
        <v>3234</v>
      </c>
      <c r="G28" s="3" t="s">
        <v>18</v>
      </c>
    </row>
    <row r="29" spans="1:7" x14ac:dyDescent="0.25">
      <c r="A29" s="2"/>
      <c r="B29" s="32" t="s">
        <v>14</v>
      </c>
      <c r="C29" s="2" t="s">
        <v>14</v>
      </c>
      <c r="D29" s="28" t="s">
        <v>15</v>
      </c>
      <c r="E29" s="4">
        <v>59.96</v>
      </c>
      <c r="F29" s="2"/>
      <c r="G29" s="3" t="s">
        <v>14</v>
      </c>
    </row>
    <row r="30" spans="1:7" x14ac:dyDescent="0.25">
      <c r="A30" s="2">
        <v>1860</v>
      </c>
      <c r="B30" s="32" t="s">
        <v>41</v>
      </c>
      <c r="C30" s="2" t="s">
        <v>42</v>
      </c>
      <c r="D30" s="3" t="s">
        <v>43</v>
      </c>
      <c r="E30" s="4">
        <v>248.85</v>
      </c>
      <c r="F30" s="2">
        <v>3235</v>
      </c>
      <c r="G30" s="3" t="s">
        <v>44</v>
      </c>
    </row>
    <row r="31" spans="1:7" x14ac:dyDescent="0.25">
      <c r="A31" s="2"/>
      <c r="B31" s="32" t="s">
        <v>14</v>
      </c>
      <c r="C31" s="2" t="s">
        <v>14</v>
      </c>
      <c r="D31" s="28" t="s">
        <v>15</v>
      </c>
      <c r="E31" s="4">
        <v>248.85</v>
      </c>
      <c r="F31" s="2"/>
      <c r="G31" s="3" t="s">
        <v>14</v>
      </c>
    </row>
    <row r="32" spans="1:7" x14ac:dyDescent="0.25">
      <c r="A32" s="2">
        <v>188</v>
      </c>
      <c r="B32" s="32" t="s">
        <v>45</v>
      </c>
      <c r="C32" s="2" t="s">
        <v>46</v>
      </c>
      <c r="D32" s="3" t="s">
        <v>47</v>
      </c>
      <c r="E32" s="4">
        <v>35.270000000000003</v>
      </c>
      <c r="F32" s="2">
        <v>3234</v>
      </c>
      <c r="G32" s="3" t="s">
        <v>18</v>
      </c>
    </row>
    <row r="33" spans="1:7" x14ac:dyDescent="0.25">
      <c r="A33" s="2"/>
      <c r="B33" s="32" t="s">
        <v>14</v>
      </c>
      <c r="C33" s="2" t="s">
        <v>14</v>
      </c>
      <c r="D33" s="28" t="s">
        <v>15</v>
      </c>
      <c r="E33" s="4">
        <v>35.270000000000003</v>
      </c>
      <c r="F33" s="2"/>
      <c r="G33" s="3" t="s">
        <v>14</v>
      </c>
    </row>
    <row r="34" spans="1:7" x14ac:dyDescent="0.25">
      <c r="A34" s="2">
        <v>1953</v>
      </c>
      <c r="B34" s="32" t="s">
        <v>48</v>
      </c>
      <c r="C34" s="2" t="s">
        <v>49</v>
      </c>
      <c r="D34" s="3" t="s">
        <v>12</v>
      </c>
      <c r="E34" s="4">
        <v>146</v>
      </c>
      <c r="F34" s="2">
        <v>3232</v>
      </c>
      <c r="G34" s="3" t="s">
        <v>50</v>
      </c>
    </row>
    <row r="35" spans="1:7" x14ac:dyDescent="0.25">
      <c r="A35" s="2"/>
      <c r="B35" s="32" t="s">
        <v>14</v>
      </c>
      <c r="C35" s="2" t="s">
        <v>14</v>
      </c>
      <c r="D35" s="28" t="s">
        <v>15</v>
      </c>
      <c r="E35" s="4">
        <v>146</v>
      </c>
      <c r="F35" s="2"/>
      <c r="G35" s="3" t="s">
        <v>14</v>
      </c>
    </row>
    <row r="36" spans="1:7" x14ac:dyDescent="0.25">
      <c r="A36" s="2">
        <v>1958</v>
      </c>
      <c r="B36" s="32" t="s">
        <v>51</v>
      </c>
      <c r="C36" s="2" t="s">
        <v>52</v>
      </c>
      <c r="D36" s="3" t="s">
        <v>12</v>
      </c>
      <c r="E36" s="4">
        <v>2198.9699999999998</v>
      </c>
      <c r="F36" s="2">
        <v>3221</v>
      </c>
      <c r="G36" s="3" t="s">
        <v>53</v>
      </c>
    </row>
    <row r="37" spans="1:7" x14ac:dyDescent="0.25">
      <c r="A37" s="2"/>
      <c r="B37" s="32" t="s">
        <v>14</v>
      </c>
      <c r="C37" s="2" t="s">
        <v>14</v>
      </c>
      <c r="D37" s="28" t="s">
        <v>15</v>
      </c>
      <c r="E37" s="4">
        <v>2198.9699999999998</v>
      </c>
      <c r="F37" s="2"/>
      <c r="G37" s="3" t="s">
        <v>14</v>
      </c>
    </row>
    <row r="38" spans="1:7" x14ac:dyDescent="0.25">
      <c r="A38" s="2">
        <v>1981</v>
      </c>
      <c r="B38" s="32" t="s">
        <v>54</v>
      </c>
      <c r="C38" s="2" t="s">
        <v>55</v>
      </c>
      <c r="D38" s="3" t="s">
        <v>43</v>
      </c>
      <c r="E38" s="4">
        <v>10.35</v>
      </c>
      <c r="F38" s="2">
        <v>3234</v>
      </c>
      <c r="G38" s="3" t="s">
        <v>18</v>
      </c>
    </row>
    <row r="39" spans="1:7" x14ac:dyDescent="0.25">
      <c r="A39" s="2"/>
      <c r="B39" s="32" t="s">
        <v>14</v>
      </c>
      <c r="C39" s="2" t="s">
        <v>14</v>
      </c>
      <c r="D39" s="28" t="s">
        <v>15</v>
      </c>
      <c r="E39" s="4">
        <v>10.35</v>
      </c>
      <c r="F39" s="2"/>
      <c r="G39" s="3" t="s">
        <v>14</v>
      </c>
    </row>
    <row r="40" spans="1:7" ht="30" x14ac:dyDescent="0.25">
      <c r="A40" s="2">
        <v>20</v>
      </c>
      <c r="B40" s="32" t="s">
        <v>56</v>
      </c>
      <c r="C40" s="2" t="s">
        <v>57</v>
      </c>
      <c r="D40" s="3" t="s">
        <v>12</v>
      </c>
      <c r="E40" s="4">
        <v>1545.44</v>
      </c>
      <c r="F40" s="2">
        <v>3234</v>
      </c>
      <c r="G40" s="3" t="s">
        <v>18</v>
      </c>
    </row>
    <row r="41" spans="1:7" x14ac:dyDescent="0.25">
      <c r="A41" s="2"/>
      <c r="B41" s="32" t="s">
        <v>14</v>
      </c>
      <c r="C41" s="2" t="s">
        <v>14</v>
      </c>
      <c r="D41" s="28" t="s">
        <v>15</v>
      </c>
      <c r="E41" s="4">
        <v>1545.44</v>
      </c>
      <c r="F41" s="2"/>
      <c r="G41" s="3" t="s">
        <v>14</v>
      </c>
    </row>
    <row r="42" spans="1:7" x14ac:dyDescent="0.25">
      <c r="A42" s="2">
        <v>2050</v>
      </c>
      <c r="B42" s="32" t="s">
        <v>58</v>
      </c>
      <c r="C42" s="2">
        <v>3454358063</v>
      </c>
      <c r="D42" s="28"/>
      <c r="E42" s="4">
        <v>2625.5</v>
      </c>
      <c r="F42" s="2">
        <v>3221</v>
      </c>
      <c r="G42" s="3" t="s">
        <v>53</v>
      </c>
    </row>
    <row r="43" spans="1:7" x14ac:dyDescent="0.25">
      <c r="A43" s="2"/>
      <c r="B43" s="32"/>
      <c r="C43" s="2"/>
      <c r="D43" s="28" t="s">
        <v>15</v>
      </c>
      <c r="E43" s="4">
        <f>E42</f>
        <v>2625.5</v>
      </c>
      <c r="F43" s="2"/>
      <c r="G43" s="3"/>
    </row>
    <row r="44" spans="1:7" x14ac:dyDescent="0.25">
      <c r="A44" s="2">
        <v>227</v>
      </c>
      <c r="B44" s="32" t="s">
        <v>59</v>
      </c>
      <c r="C44" s="2" t="s">
        <v>60</v>
      </c>
      <c r="D44" s="3" t="s">
        <v>12</v>
      </c>
      <c r="E44" s="4">
        <v>467.28</v>
      </c>
      <c r="F44" s="2">
        <v>3295</v>
      </c>
      <c r="G44" s="3" t="s">
        <v>61</v>
      </c>
    </row>
    <row r="45" spans="1:7" x14ac:dyDescent="0.25">
      <c r="A45" s="2"/>
      <c r="B45" s="32" t="s">
        <v>14</v>
      </c>
      <c r="C45" s="2" t="s">
        <v>14</v>
      </c>
      <c r="D45" s="28" t="s">
        <v>15</v>
      </c>
      <c r="E45" s="4">
        <v>467.28</v>
      </c>
      <c r="F45" s="2"/>
      <c r="G45" s="3" t="s">
        <v>14</v>
      </c>
    </row>
    <row r="46" spans="1:7" x14ac:dyDescent="0.25">
      <c r="A46" s="2">
        <v>241</v>
      </c>
      <c r="B46" s="32" t="s">
        <v>62</v>
      </c>
      <c r="C46" s="2" t="s">
        <v>63</v>
      </c>
      <c r="D46" s="3" t="s">
        <v>12</v>
      </c>
      <c r="E46" s="4">
        <v>1025.79</v>
      </c>
      <c r="F46" s="2">
        <v>3292</v>
      </c>
      <c r="G46" s="3" t="s">
        <v>64</v>
      </c>
    </row>
    <row r="47" spans="1:7" x14ac:dyDescent="0.25">
      <c r="A47" s="2"/>
      <c r="B47" s="32" t="s">
        <v>14</v>
      </c>
      <c r="C47" s="2" t="s">
        <v>14</v>
      </c>
      <c r="D47" s="28" t="s">
        <v>15</v>
      </c>
      <c r="E47" s="4">
        <v>1025.79</v>
      </c>
      <c r="F47" s="2"/>
      <c r="G47" s="3" t="s">
        <v>14</v>
      </c>
    </row>
    <row r="48" spans="1:7" ht="30" x14ac:dyDescent="0.25">
      <c r="A48" s="2">
        <v>242</v>
      </c>
      <c r="B48" s="32" t="s">
        <v>65</v>
      </c>
      <c r="C48" s="2" t="s">
        <v>66</v>
      </c>
      <c r="D48" s="3" t="s">
        <v>12</v>
      </c>
      <c r="E48" s="4">
        <v>79.2</v>
      </c>
      <c r="F48" s="2">
        <v>3239</v>
      </c>
      <c r="G48" s="3" t="s">
        <v>31</v>
      </c>
    </row>
    <row r="49" spans="1:7" x14ac:dyDescent="0.25">
      <c r="A49" s="2"/>
      <c r="B49" s="32" t="s">
        <v>14</v>
      </c>
      <c r="C49" s="2" t="s">
        <v>14</v>
      </c>
      <c r="D49" s="28" t="s">
        <v>15</v>
      </c>
      <c r="E49" s="4">
        <v>79.2</v>
      </c>
      <c r="F49" s="2"/>
      <c r="G49" s="3" t="s">
        <v>14</v>
      </c>
    </row>
    <row r="50" spans="1:7" x14ac:dyDescent="0.25">
      <c r="A50" s="2">
        <v>25</v>
      </c>
      <c r="B50" s="32" t="s">
        <v>67</v>
      </c>
      <c r="C50" s="2" t="s">
        <v>68</v>
      </c>
      <c r="D50" s="3" t="s">
        <v>12</v>
      </c>
      <c r="E50" s="4">
        <v>487.97</v>
      </c>
      <c r="F50" s="2">
        <v>3231</v>
      </c>
      <c r="G50" s="3" t="s">
        <v>69</v>
      </c>
    </row>
    <row r="51" spans="1:7" x14ac:dyDescent="0.25">
      <c r="A51" s="2">
        <v>25</v>
      </c>
      <c r="B51" s="32" t="s">
        <v>67</v>
      </c>
      <c r="C51" s="2" t="s">
        <v>68</v>
      </c>
      <c r="D51" s="3" t="s">
        <v>12</v>
      </c>
      <c r="E51" s="4">
        <v>0.74</v>
      </c>
      <c r="F51" s="2">
        <v>3433</v>
      </c>
      <c r="G51" s="3" t="s">
        <v>70</v>
      </c>
    </row>
    <row r="52" spans="1:7" x14ac:dyDescent="0.25">
      <c r="A52" s="2"/>
      <c r="B52" s="32" t="s">
        <v>14</v>
      </c>
      <c r="C52" s="2" t="s">
        <v>14</v>
      </c>
      <c r="D52" s="28" t="s">
        <v>15</v>
      </c>
      <c r="E52" s="4">
        <v>488.71</v>
      </c>
      <c r="F52" s="2"/>
      <c r="G52" s="3" t="s">
        <v>14</v>
      </c>
    </row>
    <row r="53" spans="1:7" x14ac:dyDescent="0.25">
      <c r="A53" s="2">
        <v>2932</v>
      </c>
      <c r="B53" s="32" t="s">
        <v>71</v>
      </c>
      <c r="C53" s="2" t="s">
        <v>72</v>
      </c>
      <c r="D53" s="3" t="s">
        <v>12</v>
      </c>
      <c r="E53" s="4">
        <v>88.9</v>
      </c>
      <c r="F53" s="2">
        <v>3238</v>
      </c>
      <c r="G53" s="3" t="s">
        <v>73</v>
      </c>
    </row>
    <row r="54" spans="1:7" x14ac:dyDescent="0.25">
      <c r="A54" s="2"/>
      <c r="B54" s="32" t="s">
        <v>14</v>
      </c>
      <c r="C54" s="2" t="s">
        <v>14</v>
      </c>
      <c r="D54" s="28" t="s">
        <v>15</v>
      </c>
      <c r="E54" s="4">
        <v>88.9</v>
      </c>
      <c r="F54" s="2"/>
      <c r="G54" s="3" t="s">
        <v>14</v>
      </c>
    </row>
    <row r="55" spans="1:7" x14ac:dyDescent="0.25">
      <c r="A55" s="2">
        <v>3194</v>
      </c>
      <c r="B55" s="32" t="s">
        <v>74</v>
      </c>
      <c r="C55" s="2" t="s">
        <v>75</v>
      </c>
      <c r="D55" s="3" t="s">
        <v>12</v>
      </c>
      <c r="E55" s="4">
        <v>1200</v>
      </c>
      <c r="F55" s="2">
        <v>3294</v>
      </c>
      <c r="G55" s="3" t="s">
        <v>13</v>
      </c>
    </row>
    <row r="56" spans="1:7" x14ac:dyDescent="0.25">
      <c r="A56" s="2"/>
      <c r="B56" s="32" t="s">
        <v>14</v>
      </c>
      <c r="C56" s="2" t="s">
        <v>14</v>
      </c>
      <c r="D56" s="28" t="s">
        <v>15</v>
      </c>
      <c r="E56" s="4">
        <v>1200</v>
      </c>
      <c r="F56" s="2"/>
      <c r="G56" s="3" t="s">
        <v>14</v>
      </c>
    </row>
    <row r="57" spans="1:7" x14ac:dyDescent="0.25">
      <c r="A57" s="2">
        <v>326</v>
      </c>
      <c r="B57" s="32" t="s">
        <v>76</v>
      </c>
      <c r="C57" s="2" t="s">
        <v>77</v>
      </c>
      <c r="D57" s="3" t="s">
        <v>12</v>
      </c>
      <c r="E57" s="4">
        <v>762.63</v>
      </c>
      <c r="F57" s="2">
        <v>3232</v>
      </c>
      <c r="G57" s="3" t="s">
        <v>50</v>
      </c>
    </row>
    <row r="58" spans="1:7" x14ac:dyDescent="0.25">
      <c r="A58" s="2"/>
      <c r="B58" s="32" t="s">
        <v>14</v>
      </c>
      <c r="C58" s="2" t="s">
        <v>14</v>
      </c>
      <c r="D58" s="28" t="s">
        <v>15</v>
      </c>
      <c r="E58" s="4">
        <v>762.63</v>
      </c>
      <c r="F58" s="2"/>
      <c r="G58" s="3" t="s">
        <v>14</v>
      </c>
    </row>
    <row r="59" spans="1:7" x14ac:dyDescent="0.25">
      <c r="A59" s="2">
        <v>3350</v>
      </c>
      <c r="B59" s="32" t="s">
        <v>78</v>
      </c>
      <c r="C59" s="2" t="s">
        <v>79</v>
      </c>
      <c r="D59" s="3" t="s">
        <v>12</v>
      </c>
      <c r="E59" s="4">
        <v>1319.13</v>
      </c>
      <c r="F59" s="2">
        <v>3232</v>
      </c>
      <c r="G59" s="3" t="s">
        <v>50</v>
      </c>
    </row>
    <row r="60" spans="1:7" x14ac:dyDescent="0.25">
      <c r="A60" s="2"/>
      <c r="B60" s="32" t="s">
        <v>14</v>
      </c>
      <c r="C60" s="2"/>
      <c r="D60" s="28" t="s">
        <v>15</v>
      </c>
      <c r="E60" s="4">
        <v>1319.13</v>
      </c>
      <c r="F60" s="2"/>
      <c r="G60" s="3" t="s">
        <v>14</v>
      </c>
    </row>
    <row r="61" spans="1:7" x14ac:dyDescent="0.25">
      <c r="A61" s="2">
        <v>3471</v>
      </c>
      <c r="B61" s="32" t="s">
        <v>80</v>
      </c>
      <c r="C61" s="2">
        <v>30050049642</v>
      </c>
      <c r="D61" s="3" t="s">
        <v>47</v>
      </c>
      <c r="E61" s="4">
        <v>102.44</v>
      </c>
      <c r="F61" s="2">
        <v>3234</v>
      </c>
      <c r="G61" s="3" t="s">
        <v>18</v>
      </c>
    </row>
    <row r="62" spans="1:7" x14ac:dyDescent="0.25">
      <c r="A62" s="2"/>
      <c r="B62" s="32" t="s">
        <v>14</v>
      </c>
      <c r="C62" s="2" t="s">
        <v>14</v>
      </c>
      <c r="D62" s="28" t="s">
        <v>15</v>
      </c>
      <c r="E62" s="4">
        <v>102.44</v>
      </c>
      <c r="F62" s="2"/>
      <c r="G62" s="3" t="s">
        <v>14</v>
      </c>
    </row>
    <row r="63" spans="1:7" x14ac:dyDescent="0.25">
      <c r="A63" s="2">
        <v>3607</v>
      </c>
      <c r="B63" s="32" t="s">
        <v>81</v>
      </c>
      <c r="C63" s="2" t="s">
        <v>82</v>
      </c>
      <c r="D63" s="3" t="s">
        <v>83</v>
      </c>
      <c r="E63" s="4">
        <v>23.76</v>
      </c>
      <c r="F63" s="2">
        <v>3234</v>
      </c>
      <c r="G63" s="3" t="s">
        <v>18</v>
      </c>
    </row>
    <row r="64" spans="1:7" x14ac:dyDescent="0.25">
      <c r="A64" s="2"/>
      <c r="B64" s="32" t="s">
        <v>14</v>
      </c>
      <c r="C64" s="2" t="s">
        <v>14</v>
      </c>
      <c r="D64" s="28" t="s">
        <v>15</v>
      </c>
      <c r="E64" s="4">
        <v>23.76</v>
      </c>
      <c r="F64" s="2"/>
      <c r="G64" s="3" t="s">
        <v>14</v>
      </c>
    </row>
    <row r="65" spans="1:7" x14ac:dyDescent="0.25">
      <c r="A65" s="2">
        <v>3682</v>
      </c>
      <c r="B65" s="32" t="s">
        <v>84</v>
      </c>
      <c r="C65" s="2" t="s">
        <v>85</v>
      </c>
      <c r="D65" s="3" t="s">
        <v>86</v>
      </c>
      <c r="E65" s="4">
        <v>1579.2</v>
      </c>
      <c r="F65" s="2">
        <v>3238</v>
      </c>
      <c r="G65" s="3" t="s">
        <v>73</v>
      </c>
    </row>
    <row r="66" spans="1:7" x14ac:dyDescent="0.25">
      <c r="A66" s="2"/>
      <c r="B66" s="32" t="s">
        <v>14</v>
      </c>
      <c r="C66" s="2" t="s">
        <v>14</v>
      </c>
      <c r="D66" s="28" t="s">
        <v>15</v>
      </c>
      <c r="E66" s="4">
        <v>1579.2</v>
      </c>
      <c r="F66" s="2"/>
      <c r="G66" s="3" t="s">
        <v>14</v>
      </c>
    </row>
    <row r="67" spans="1:7" x14ac:dyDescent="0.25">
      <c r="A67" s="2">
        <v>3708</v>
      </c>
      <c r="B67" s="32" t="s">
        <v>87</v>
      </c>
      <c r="C67" s="2" t="s">
        <v>88</v>
      </c>
      <c r="D67" s="3" t="s">
        <v>47</v>
      </c>
      <c r="E67" s="4">
        <v>57.68</v>
      </c>
      <c r="F67" s="2">
        <v>3234</v>
      </c>
      <c r="G67" s="3" t="s">
        <v>18</v>
      </c>
    </row>
    <row r="68" spans="1:7" x14ac:dyDescent="0.25">
      <c r="A68" s="2"/>
      <c r="B68" s="32" t="s">
        <v>14</v>
      </c>
      <c r="C68" s="2" t="s">
        <v>14</v>
      </c>
      <c r="D68" s="28" t="s">
        <v>15</v>
      </c>
      <c r="E68" s="4">
        <v>57.68</v>
      </c>
      <c r="F68" s="2"/>
      <c r="G68" s="3" t="s">
        <v>14</v>
      </c>
    </row>
    <row r="69" spans="1:7" x14ac:dyDescent="0.25">
      <c r="A69" s="2">
        <v>3956</v>
      </c>
      <c r="B69" s="32" t="s">
        <v>89</v>
      </c>
      <c r="C69" s="2" t="s">
        <v>90</v>
      </c>
      <c r="D69" s="3" t="s">
        <v>12</v>
      </c>
      <c r="E69" s="4">
        <v>1778.33</v>
      </c>
      <c r="F69" s="2">
        <v>3232</v>
      </c>
      <c r="G69" s="3" t="s">
        <v>50</v>
      </c>
    </row>
    <row r="70" spans="1:7" x14ac:dyDescent="0.25">
      <c r="A70" s="2"/>
      <c r="B70" s="32" t="s">
        <v>14</v>
      </c>
      <c r="C70" s="2" t="s">
        <v>14</v>
      </c>
      <c r="D70" s="28" t="s">
        <v>15</v>
      </c>
      <c r="E70" s="4">
        <v>1778.33</v>
      </c>
      <c r="F70" s="2"/>
      <c r="G70" s="3" t="s">
        <v>14</v>
      </c>
    </row>
    <row r="71" spans="1:7" x14ac:dyDescent="0.25">
      <c r="A71" s="2">
        <v>4018</v>
      </c>
      <c r="B71" s="32" t="s">
        <v>91</v>
      </c>
      <c r="C71" s="2">
        <v>13439120211</v>
      </c>
      <c r="D71" s="14" t="s">
        <v>92</v>
      </c>
      <c r="E71" s="4">
        <f>345</f>
        <v>345</v>
      </c>
      <c r="F71" s="2">
        <v>3211</v>
      </c>
      <c r="G71" s="1" t="s">
        <v>93</v>
      </c>
    </row>
    <row r="72" spans="1:7" x14ac:dyDescent="0.25">
      <c r="A72" s="2"/>
      <c r="B72" s="32"/>
      <c r="C72" s="2"/>
      <c r="D72" s="28" t="s">
        <v>15</v>
      </c>
      <c r="E72" s="4">
        <f>E71</f>
        <v>345</v>
      </c>
      <c r="F72" s="2"/>
      <c r="G72" s="3"/>
    </row>
    <row r="73" spans="1:7" x14ac:dyDescent="0.25">
      <c r="A73" s="2">
        <v>4053</v>
      </c>
      <c r="B73" s="32" t="s">
        <v>94</v>
      </c>
      <c r="C73" s="2">
        <v>27330814538</v>
      </c>
      <c r="D73" s="14" t="s">
        <v>12</v>
      </c>
      <c r="E73" s="4">
        <v>8250</v>
      </c>
      <c r="F73" s="2">
        <v>3239</v>
      </c>
      <c r="G73" s="3" t="s">
        <v>31</v>
      </c>
    </row>
    <row r="74" spans="1:7" x14ac:dyDescent="0.25">
      <c r="A74" s="2"/>
      <c r="B74" s="32"/>
      <c r="C74" s="2"/>
      <c r="D74" s="28" t="s">
        <v>15</v>
      </c>
      <c r="E74" s="4">
        <f>E73</f>
        <v>8250</v>
      </c>
      <c r="F74" s="2"/>
      <c r="G74" s="3"/>
    </row>
    <row r="75" spans="1:7" x14ac:dyDescent="0.25">
      <c r="A75" s="2">
        <v>4068</v>
      </c>
      <c r="B75" s="32" t="s">
        <v>95</v>
      </c>
      <c r="C75" s="2" t="s">
        <v>96</v>
      </c>
      <c r="D75" s="3" t="s">
        <v>12</v>
      </c>
      <c r="E75" s="4">
        <v>53.16</v>
      </c>
      <c r="F75" s="2">
        <v>3236</v>
      </c>
      <c r="G75" s="3" t="s">
        <v>97</v>
      </c>
    </row>
    <row r="76" spans="1:7" x14ac:dyDescent="0.25">
      <c r="A76" s="2"/>
      <c r="B76" s="32" t="s">
        <v>14</v>
      </c>
      <c r="C76" s="2" t="s">
        <v>14</v>
      </c>
      <c r="D76" s="28" t="s">
        <v>15</v>
      </c>
      <c r="E76" s="4">
        <v>53.16</v>
      </c>
      <c r="F76" s="2"/>
      <c r="G76" s="3" t="s">
        <v>14</v>
      </c>
    </row>
    <row r="77" spans="1:7" x14ac:dyDescent="0.25">
      <c r="A77" s="2">
        <v>4177</v>
      </c>
      <c r="B77" s="32" t="s">
        <v>98</v>
      </c>
      <c r="C77" s="2">
        <v>65144292308</v>
      </c>
      <c r="D77" s="14" t="s">
        <v>17</v>
      </c>
      <c r="E77" s="4">
        <v>13.29</v>
      </c>
      <c r="F77" s="2">
        <v>3236</v>
      </c>
      <c r="G77" s="3" t="s">
        <v>97</v>
      </c>
    </row>
    <row r="78" spans="1:7" x14ac:dyDescent="0.25">
      <c r="A78" s="2"/>
      <c r="B78" s="32"/>
      <c r="C78" s="2"/>
      <c r="D78" s="28" t="s">
        <v>15</v>
      </c>
      <c r="E78" s="4">
        <v>13.29</v>
      </c>
      <c r="F78" s="2"/>
      <c r="G78" s="3"/>
    </row>
    <row r="79" spans="1:7" x14ac:dyDescent="0.25">
      <c r="A79" s="2">
        <v>4178</v>
      </c>
      <c r="B79" s="32" t="s">
        <v>99</v>
      </c>
      <c r="C79" s="2" t="s">
        <v>100</v>
      </c>
      <c r="D79" s="3" t="s">
        <v>12</v>
      </c>
      <c r="E79" s="4">
        <v>63.75</v>
      </c>
      <c r="F79" s="2">
        <v>3234</v>
      </c>
      <c r="G79" s="3" t="s">
        <v>18</v>
      </c>
    </row>
    <row r="80" spans="1:7" x14ac:dyDescent="0.25">
      <c r="A80" s="2"/>
      <c r="B80" s="32" t="s">
        <v>14</v>
      </c>
      <c r="C80" s="2" t="s">
        <v>14</v>
      </c>
      <c r="D80" s="28" t="s">
        <v>15</v>
      </c>
      <c r="E80" s="4">
        <v>63.75</v>
      </c>
      <c r="F80" s="2"/>
      <c r="G80" s="3" t="s">
        <v>14</v>
      </c>
    </row>
    <row r="81" spans="1:7" x14ac:dyDescent="0.25">
      <c r="A81" s="2">
        <v>4183</v>
      </c>
      <c r="B81" s="32" t="s">
        <v>101</v>
      </c>
      <c r="C81" s="2">
        <v>54382731928</v>
      </c>
      <c r="D81" s="3" t="s">
        <v>37</v>
      </c>
      <c r="E81" s="4">
        <v>4.12</v>
      </c>
      <c r="F81" s="2">
        <v>3433</v>
      </c>
      <c r="G81" s="3" t="s">
        <v>70</v>
      </c>
    </row>
    <row r="82" spans="1:7" x14ac:dyDescent="0.25">
      <c r="A82" s="2"/>
      <c r="B82" s="32" t="s">
        <v>14</v>
      </c>
      <c r="C82" s="2" t="s">
        <v>14</v>
      </c>
      <c r="D82" s="28" t="s">
        <v>15</v>
      </c>
      <c r="E82" s="4">
        <v>4.12</v>
      </c>
      <c r="F82" s="2"/>
      <c r="G82" s="3" t="s">
        <v>14</v>
      </c>
    </row>
    <row r="83" spans="1:7" x14ac:dyDescent="0.25">
      <c r="A83" s="2">
        <v>420</v>
      </c>
      <c r="B83" s="32" t="s">
        <v>102</v>
      </c>
      <c r="C83" s="2" t="s">
        <v>103</v>
      </c>
      <c r="D83" s="3" t="s">
        <v>12</v>
      </c>
      <c r="E83" s="4">
        <v>89.59</v>
      </c>
      <c r="F83" s="2">
        <v>3232</v>
      </c>
      <c r="G83" s="3" t="s">
        <v>50</v>
      </c>
    </row>
    <row r="84" spans="1:7" x14ac:dyDescent="0.25">
      <c r="A84" s="2"/>
      <c r="B84" s="32" t="s">
        <v>14</v>
      </c>
      <c r="C84" s="2" t="s">
        <v>14</v>
      </c>
      <c r="D84" s="28" t="s">
        <v>15</v>
      </c>
      <c r="E84" s="4">
        <v>89.59</v>
      </c>
      <c r="F84" s="2"/>
      <c r="G84" s="3" t="s">
        <v>14</v>
      </c>
    </row>
    <row r="85" spans="1:7" x14ac:dyDescent="0.25">
      <c r="A85" s="2">
        <v>4468</v>
      </c>
      <c r="B85" s="32" t="s">
        <v>104</v>
      </c>
      <c r="C85" s="2" t="s">
        <v>105</v>
      </c>
      <c r="D85" s="3" t="s">
        <v>106</v>
      </c>
      <c r="E85" s="4">
        <v>3358.96</v>
      </c>
      <c r="F85" s="2">
        <v>3239</v>
      </c>
      <c r="G85" s="3" t="s">
        <v>31</v>
      </c>
    </row>
    <row r="86" spans="1:7" x14ac:dyDescent="0.25">
      <c r="A86" s="2"/>
      <c r="B86" s="32" t="s">
        <v>14</v>
      </c>
      <c r="C86" s="2" t="s">
        <v>14</v>
      </c>
      <c r="D86" s="28" t="s">
        <v>15</v>
      </c>
      <c r="E86" s="4">
        <v>3358.96</v>
      </c>
      <c r="F86" s="2"/>
      <c r="G86" s="3" t="s">
        <v>14</v>
      </c>
    </row>
    <row r="87" spans="1:7" x14ac:dyDescent="0.25">
      <c r="A87" s="2">
        <v>4472</v>
      </c>
      <c r="B87" s="32" t="s">
        <v>107</v>
      </c>
      <c r="C87" s="2">
        <v>3073221751</v>
      </c>
      <c r="D87" s="14" t="s">
        <v>12</v>
      </c>
      <c r="E87" s="4">
        <v>3125</v>
      </c>
      <c r="F87" s="2">
        <v>3239</v>
      </c>
      <c r="G87" s="3" t="s">
        <v>31</v>
      </c>
    </row>
    <row r="88" spans="1:7" x14ac:dyDescent="0.25">
      <c r="A88" s="2"/>
      <c r="B88" s="32"/>
      <c r="C88" s="2"/>
      <c r="D88" s="28"/>
      <c r="E88" s="4">
        <v>3125</v>
      </c>
      <c r="F88" s="2"/>
      <c r="G88" s="3"/>
    </row>
    <row r="89" spans="1:7" x14ac:dyDescent="0.25">
      <c r="A89" s="2">
        <v>4620</v>
      </c>
      <c r="B89" s="32" t="s">
        <v>108</v>
      </c>
      <c r="C89" s="2" t="s">
        <v>109</v>
      </c>
      <c r="D89" s="3" t="s">
        <v>12</v>
      </c>
      <c r="E89" s="4">
        <v>369.06</v>
      </c>
      <c r="F89" s="2">
        <v>3223</v>
      </c>
      <c r="G89" s="3" t="s">
        <v>34</v>
      </c>
    </row>
    <row r="90" spans="1:7" x14ac:dyDescent="0.25">
      <c r="A90" s="2">
        <v>4620</v>
      </c>
      <c r="B90" s="32" t="s">
        <v>108</v>
      </c>
      <c r="C90" s="2" t="s">
        <v>109</v>
      </c>
      <c r="D90" s="3" t="s">
        <v>12</v>
      </c>
      <c r="E90" s="4">
        <v>248.85</v>
      </c>
      <c r="F90" s="2">
        <v>3234</v>
      </c>
      <c r="G90" s="3" t="s">
        <v>18</v>
      </c>
    </row>
    <row r="91" spans="1:7" x14ac:dyDescent="0.25">
      <c r="A91" s="2">
        <v>4620</v>
      </c>
      <c r="B91" s="32" t="s">
        <v>108</v>
      </c>
      <c r="C91" s="2" t="s">
        <v>109</v>
      </c>
      <c r="D91" s="3" t="s">
        <v>12</v>
      </c>
      <c r="E91" s="4">
        <v>8547.3799999999992</v>
      </c>
      <c r="F91" s="2">
        <v>3235</v>
      </c>
      <c r="G91" s="3" t="s">
        <v>44</v>
      </c>
    </row>
    <row r="92" spans="1:7" x14ac:dyDescent="0.25">
      <c r="A92" s="2">
        <v>4620</v>
      </c>
      <c r="B92" s="32" t="s">
        <v>108</v>
      </c>
      <c r="C92" s="2" t="s">
        <v>109</v>
      </c>
      <c r="D92" s="3" t="s">
        <v>12</v>
      </c>
      <c r="E92" s="4">
        <v>222.22</v>
      </c>
      <c r="F92" s="2">
        <v>3239</v>
      </c>
      <c r="G92" s="3" t="s">
        <v>31</v>
      </c>
    </row>
    <row r="93" spans="1:7" x14ac:dyDescent="0.25">
      <c r="A93" s="2"/>
      <c r="B93" s="32" t="s">
        <v>14</v>
      </c>
      <c r="C93" s="2" t="s">
        <v>14</v>
      </c>
      <c r="D93" s="28" t="s">
        <v>15</v>
      </c>
      <c r="E93" s="4">
        <v>9387.51</v>
      </c>
      <c r="F93" s="2"/>
      <c r="G93" s="3" t="s">
        <v>14</v>
      </c>
    </row>
    <row r="94" spans="1:7" x14ac:dyDescent="0.25">
      <c r="A94" s="2">
        <v>4711</v>
      </c>
      <c r="B94" s="32" t="s">
        <v>110</v>
      </c>
      <c r="C94" s="2">
        <v>78695337306</v>
      </c>
      <c r="D94" s="14" t="s">
        <v>12</v>
      </c>
      <c r="E94" s="4">
        <v>12500</v>
      </c>
      <c r="F94" s="2">
        <v>3239</v>
      </c>
      <c r="G94" s="3" t="s">
        <v>31</v>
      </c>
    </row>
    <row r="95" spans="1:7" x14ac:dyDescent="0.25">
      <c r="A95" s="2"/>
      <c r="B95" s="32"/>
      <c r="C95" s="2"/>
      <c r="D95" s="28" t="s">
        <v>15</v>
      </c>
      <c r="E95" s="4">
        <f>E94</f>
        <v>12500</v>
      </c>
      <c r="F95" s="2"/>
      <c r="G95" s="3"/>
    </row>
    <row r="96" spans="1:7" x14ac:dyDescent="0.25">
      <c r="A96" s="2">
        <v>4728</v>
      </c>
      <c r="B96" s="32" t="s">
        <v>111</v>
      </c>
      <c r="C96" s="2">
        <v>90481313264</v>
      </c>
      <c r="D96" s="14" t="s">
        <v>12</v>
      </c>
      <c r="E96" s="4">
        <v>15500</v>
      </c>
      <c r="F96" s="2">
        <v>3239</v>
      </c>
      <c r="G96" s="3" t="s">
        <v>31</v>
      </c>
    </row>
    <row r="97" spans="1:7" x14ac:dyDescent="0.25">
      <c r="A97" s="2"/>
      <c r="B97" s="32"/>
      <c r="C97" s="2"/>
      <c r="D97" s="28" t="s">
        <v>15</v>
      </c>
      <c r="E97" s="4">
        <f>E96</f>
        <v>15500</v>
      </c>
      <c r="F97" s="2"/>
      <c r="G97" s="3"/>
    </row>
    <row r="98" spans="1:7" x14ac:dyDescent="0.25">
      <c r="A98" s="2">
        <v>4952</v>
      </c>
      <c r="B98" s="32" t="s">
        <v>112</v>
      </c>
      <c r="C98" s="2" t="s">
        <v>113</v>
      </c>
      <c r="D98" s="3" t="s">
        <v>37</v>
      </c>
      <c r="E98" s="4">
        <v>477.36</v>
      </c>
      <c r="F98" s="2">
        <v>3239</v>
      </c>
      <c r="G98" s="3" t="s">
        <v>31</v>
      </c>
    </row>
    <row r="99" spans="1:7" x14ac:dyDescent="0.25">
      <c r="A99" s="2"/>
      <c r="B99" s="32" t="s">
        <v>14</v>
      </c>
      <c r="C99" s="2" t="s">
        <v>14</v>
      </c>
      <c r="D99" s="28" t="s">
        <v>15</v>
      </c>
      <c r="E99" s="4">
        <v>477.36</v>
      </c>
      <c r="F99" s="2"/>
      <c r="G99" s="3" t="s">
        <v>14</v>
      </c>
    </row>
    <row r="100" spans="1:7" x14ac:dyDescent="0.25">
      <c r="A100" s="2">
        <v>5153</v>
      </c>
      <c r="B100" s="32" t="s">
        <v>114</v>
      </c>
      <c r="C100" s="2" t="s">
        <v>115</v>
      </c>
      <c r="D100" s="3" t="s">
        <v>116</v>
      </c>
      <c r="E100" s="4">
        <v>205</v>
      </c>
      <c r="F100" s="2">
        <v>3294</v>
      </c>
      <c r="G100" s="3" t="s">
        <v>13</v>
      </c>
    </row>
    <row r="101" spans="1:7" x14ac:dyDescent="0.25">
      <c r="A101" s="2"/>
      <c r="B101" s="32" t="s">
        <v>14</v>
      </c>
      <c r="C101" s="2" t="s">
        <v>14</v>
      </c>
      <c r="D101" s="28" t="s">
        <v>15</v>
      </c>
      <c r="E101" s="4">
        <v>205</v>
      </c>
      <c r="F101" s="2"/>
      <c r="G101" s="3" t="s">
        <v>14</v>
      </c>
    </row>
    <row r="102" spans="1:7" x14ac:dyDescent="0.25">
      <c r="A102" s="2">
        <v>5212</v>
      </c>
      <c r="B102" s="32" t="s">
        <v>117</v>
      </c>
      <c r="C102" s="2" t="s">
        <v>118</v>
      </c>
      <c r="D102" s="3" t="s">
        <v>12</v>
      </c>
      <c r="E102" s="4">
        <v>338.11</v>
      </c>
      <c r="F102" s="2">
        <v>3223</v>
      </c>
      <c r="G102" s="3" t="s">
        <v>34</v>
      </c>
    </row>
    <row r="103" spans="1:7" x14ac:dyDescent="0.25">
      <c r="A103" s="2"/>
      <c r="B103" s="32" t="s">
        <v>14</v>
      </c>
      <c r="C103" s="2" t="s">
        <v>14</v>
      </c>
      <c r="D103" s="28" t="s">
        <v>15</v>
      </c>
      <c r="E103" s="4">
        <v>338.11</v>
      </c>
      <c r="F103" s="2"/>
      <c r="G103" s="3" t="s">
        <v>14</v>
      </c>
    </row>
    <row r="104" spans="1:7" x14ac:dyDescent="0.25">
      <c r="A104" s="2">
        <v>5397</v>
      </c>
      <c r="B104" s="32" t="s">
        <v>119</v>
      </c>
      <c r="C104" s="2">
        <v>77561704304</v>
      </c>
      <c r="D104" s="14" t="s">
        <v>12</v>
      </c>
      <c r="E104" s="4">
        <v>1500</v>
      </c>
      <c r="F104" s="2">
        <v>27212</v>
      </c>
      <c r="G104" s="3" t="s">
        <v>120</v>
      </c>
    </row>
    <row r="105" spans="1:7" x14ac:dyDescent="0.25">
      <c r="A105" s="2"/>
      <c r="B105" s="32"/>
      <c r="C105" s="2"/>
      <c r="D105" s="28" t="s">
        <v>15</v>
      </c>
      <c r="E105" s="4">
        <f>E104</f>
        <v>1500</v>
      </c>
      <c r="F105" s="2"/>
      <c r="G105" s="3"/>
    </row>
    <row r="106" spans="1:7" x14ac:dyDescent="0.25">
      <c r="A106" s="2">
        <v>5431</v>
      </c>
      <c r="B106" s="32" t="s">
        <v>121</v>
      </c>
      <c r="C106" s="2" t="s">
        <v>122</v>
      </c>
      <c r="D106" s="3" t="s">
        <v>83</v>
      </c>
      <c r="E106" s="4">
        <v>56.34</v>
      </c>
      <c r="F106" s="2">
        <v>3234</v>
      </c>
      <c r="G106" s="3" t="s">
        <v>18</v>
      </c>
    </row>
    <row r="107" spans="1:7" x14ac:dyDescent="0.25">
      <c r="A107" s="2"/>
      <c r="B107" s="32" t="s">
        <v>14</v>
      </c>
      <c r="C107" s="2" t="s">
        <v>14</v>
      </c>
      <c r="D107" s="28" t="s">
        <v>15</v>
      </c>
      <c r="E107" s="4">
        <v>56.34</v>
      </c>
      <c r="F107" s="2"/>
      <c r="G107" s="3" t="s">
        <v>14</v>
      </c>
    </row>
    <row r="108" spans="1:7" x14ac:dyDescent="0.25">
      <c r="A108" s="2">
        <v>5432</v>
      </c>
      <c r="B108" s="32" t="s">
        <v>123</v>
      </c>
      <c r="C108" s="2" t="s">
        <v>124</v>
      </c>
      <c r="D108" s="3" t="s">
        <v>12</v>
      </c>
      <c r="E108" s="4">
        <v>2.33</v>
      </c>
      <c r="F108" s="2">
        <v>3221</v>
      </c>
      <c r="G108" s="3" t="s">
        <v>53</v>
      </c>
    </row>
    <row r="109" spans="1:7" x14ac:dyDescent="0.25">
      <c r="A109" s="2">
        <v>5432</v>
      </c>
      <c r="B109" s="32" t="s">
        <v>123</v>
      </c>
      <c r="C109" s="2" t="s">
        <v>124</v>
      </c>
      <c r="D109" s="3" t="s">
        <v>12</v>
      </c>
      <c r="E109" s="4">
        <v>147.01</v>
      </c>
      <c r="F109" s="2">
        <v>3234</v>
      </c>
      <c r="G109" s="3" t="s">
        <v>18</v>
      </c>
    </row>
    <row r="110" spans="1:7" x14ac:dyDescent="0.25">
      <c r="A110" s="2">
        <v>5432</v>
      </c>
      <c r="B110" s="32" t="s">
        <v>123</v>
      </c>
      <c r="C110" s="2" t="s">
        <v>124</v>
      </c>
      <c r="D110" s="3" t="s">
        <v>12</v>
      </c>
      <c r="E110" s="4">
        <v>98.9</v>
      </c>
      <c r="F110" s="2">
        <v>3235</v>
      </c>
      <c r="G110" s="3" t="s">
        <v>44</v>
      </c>
    </row>
    <row r="111" spans="1:7" x14ac:dyDescent="0.25">
      <c r="A111" s="2"/>
      <c r="B111" s="32" t="s">
        <v>14</v>
      </c>
      <c r="C111" s="2" t="s">
        <v>14</v>
      </c>
      <c r="D111" s="28" t="s">
        <v>15</v>
      </c>
      <c r="E111" s="4">
        <v>248.24</v>
      </c>
      <c r="F111" s="2"/>
      <c r="G111" s="3" t="s">
        <v>14</v>
      </c>
    </row>
    <row r="112" spans="1:7" x14ac:dyDescent="0.25">
      <c r="A112" s="2">
        <v>5438</v>
      </c>
      <c r="B112" s="32" t="s">
        <v>125</v>
      </c>
      <c r="C112" s="2" t="s">
        <v>126</v>
      </c>
      <c r="D112" s="3" t="s">
        <v>127</v>
      </c>
      <c r="E112" s="4">
        <v>750</v>
      </c>
      <c r="F112" s="2">
        <v>3239</v>
      </c>
      <c r="G112" s="3" t="s">
        <v>31</v>
      </c>
    </row>
    <row r="113" spans="1:7" x14ac:dyDescent="0.25">
      <c r="A113" s="2"/>
      <c r="B113" s="32" t="s">
        <v>14</v>
      </c>
      <c r="C113" s="2" t="s">
        <v>14</v>
      </c>
      <c r="D113" s="28" t="s">
        <v>15</v>
      </c>
      <c r="E113" s="4">
        <v>750</v>
      </c>
      <c r="F113" s="2"/>
      <c r="G113" s="3" t="s">
        <v>14</v>
      </c>
    </row>
    <row r="114" spans="1:7" x14ac:dyDescent="0.25">
      <c r="A114" s="2">
        <v>5591</v>
      </c>
      <c r="B114" s="32" t="s">
        <v>128</v>
      </c>
      <c r="C114" s="2" t="s">
        <v>129</v>
      </c>
      <c r="D114" s="3" t="s">
        <v>12</v>
      </c>
      <c r="E114" s="4">
        <v>550</v>
      </c>
      <c r="F114" s="2">
        <v>3239</v>
      </c>
      <c r="G114" s="3" t="s">
        <v>31</v>
      </c>
    </row>
    <row r="115" spans="1:7" x14ac:dyDescent="0.25">
      <c r="A115" s="2"/>
      <c r="B115" s="32" t="s">
        <v>14</v>
      </c>
      <c r="C115" s="2" t="s">
        <v>14</v>
      </c>
      <c r="D115" s="28" t="s">
        <v>15</v>
      </c>
      <c r="E115" s="4">
        <v>550</v>
      </c>
      <c r="F115" s="2"/>
      <c r="G115" s="3" t="s">
        <v>14</v>
      </c>
    </row>
    <row r="116" spans="1:7" ht="30" x14ac:dyDescent="0.25">
      <c r="A116" s="2">
        <v>602</v>
      </c>
      <c r="B116" s="32" t="s">
        <v>130</v>
      </c>
      <c r="C116" s="2" t="s">
        <v>131</v>
      </c>
      <c r="D116" s="3" t="s">
        <v>12</v>
      </c>
      <c r="E116" s="4">
        <v>149.85</v>
      </c>
      <c r="F116" s="2">
        <v>3234</v>
      </c>
      <c r="G116" s="3" t="s">
        <v>18</v>
      </c>
    </row>
    <row r="117" spans="1:7" ht="30" x14ac:dyDescent="0.25">
      <c r="A117" s="2">
        <v>602</v>
      </c>
      <c r="B117" s="32" t="s">
        <v>130</v>
      </c>
      <c r="C117" s="2" t="s">
        <v>131</v>
      </c>
      <c r="D117" s="3" t="s">
        <v>12</v>
      </c>
      <c r="E117" s="4">
        <v>0.27</v>
      </c>
      <c r="F117" s="2">
        <v>3433</v>
      </c>
      <c r="G117" s="3" t="s">
        <v>70</v>
      </c>
    </row>
    <row r="118" spans="1:7" x14ac:dyDescent="0.25">
      <c r="A118" s="2"/>
      <c r="B118" s="32" t="s">
        <v>14</v>
      </c>
      <c r="C118" s="2" t="s">
        <v>14</v>
      </c>
      <c r="D118" s="28" t="s">
        <v>15</v>
      </c>
      <c r="E118" s="4">
        <v>150.12</v>
      </c>
      <c r="F118" s="2"/>
      <c r="G118" s="3" t="s">
        <v>14</v>
      </c>
    </row>
    <row r="119" spans="1:7" x14ac:dyDescent="0.25">
      <c r="A119" s="2">
        <v>6271</v>
      </c>
      <c r="B119" s="32" t="s">
        <v>132</v>
      </c>
      <c r="C119" s="2" t="s">
        <v>133</v>
      </c>
      <c r="D119" s="3" t="s">
        <v>12</v>
      </c>
      <c r="E119" s="4">
        <v>129.13</v>
      </c>
      <c r="F119" s="2">
        <v>3232</v>
      </c>
      <c r="G119" s="3" t="s">
        <v>50</v>
      </c>
    </row>
    <row r="120" spans="1:7" x14ac:dyDescent="0.25">
      <c r="A120" s="2"/>
      <c r="B120" s="32" t="s">
        <v>14</v>
      </c>
      <c r="C120" s="2" t="s">
        <v>14</v>
      </c>
      <c r="D120" s="28" t="s">
        <v>15</v>
      </c>
      <c r="E120" s="4">
        <v>129.13</v>
      </c>
      <c r="F120" s="2"/>
      <c r="G120" s="3" t="s">
        <v>14</v>
      </c>
    </row>
    <row r="121" spans="1:7" x14ac:dyDescent="0.25">
      <c r="A121" s="2">
        <v>631</v>
      </c>
      <c r="B121" s="32" t="s">
        <v>134</v>
      </c>
      <c r="C121" s="2" t="s">
        <v>135</v>
      </c>
      <c r="D121" s="3" t="s">
        <v>12</v>
      </c>
      <c r="E121" s="4">
        <v>12</v>
      </c>
      <c r="F121" s="2">
        <v>3221</v>
      </c>
      <c r="G121" s="3" t="s">
        <v>53</v>
      </c>
    </row>
    <row r="122" spans="1:7" x14ac:dyDescent="0.25">
      <c r="A122" s="2"/>
      <c r="B122" s="32" t="s">
        <v>14</v>
      </c>
      <c r="C122" s="2" t="s">
        <v>14</v>
      </c>
      <c r="D122" s="28" t="s">
        <v>15</v>
      </c>
      <c r="E122" s="4">
        <v>12</v>
      </c>
      <c r="F122" s="2"/>
      <c r="G122" s="3" t="s">
        <v>14</v>
      </c>
    </row>
    <row r="123" spans="1:7" x14ac:dyDescent="0.25">
      <c r="A123" s="2">
        <v>6326</v>
      </c>
      <c r="B123" s="32" t="s">
        <v>136</v>
      </c>
      <c r="C123" s="2" t="s">
        <v>137</v>
      </c>
      <c r="D123" s="3" t="s">
        <v>12</v>
      </c>
      <c r="E123" s="4">
        <v>2425</v>
      </c>
      <c r="F123" s="2">
        <v>4124</v>
      </c>
      <c r="G123" s="3" t="s">
        <v>28</v>
      </c>
    </row>
    <row r="124" spans="1:7" x14ac:dyDescent="0.25">
      <c r="A124" s="2"/>
      <c r="B124" s="32" t="s">
        <v>14</v>
      </c>
      <c r="C124" s="2" t="s">
        <v>14</v>
      </c>
      <c r="D124" s="28" t="s">
        <v>15</v>
      </c>
      <c r="E124" s="4">
        <v>2425</v>
      </c>
      <c r="F124" s="2"/>
      <c r="G124" s="3" t="s">
        <v>14</v>
      </c>
    </row>
    <row r="125" spans="1:7" x14ac:dyDescent="0.25">
      <c r="A125" s="2">
        <v>6430</v>
      </c>
      <c r="B125" s="32" t="s">
        <v>138</v>
      </c>
      <c r="C125" s="2">
        <v>12444339390</v>
      </c>
      <c r="D125" s="14" t="s">
        <v>12</v>
      </c>
      <c r="E125" s="4">
        <v>1250</v>
      </c>
      <c r="F125" s="2">
        <v>3239</v>
      </c>
      <c r="G125" s="3" t="s">
        <v>31</v>
      </c>
    </row>
    <row r="126" spans="1:7" x14ac:dyDescent="0.25">
      <c r="A126" s="2"/>
      <c r="B126" s="32"/>
      <c r="C126" s="2"/>
      <c r="D126" s="28" t="s">
        <v>15</v>
      </c>
      <c r="E126" s="4">
        <f>E125</f>
        <v>1250</v>
      </c>
      <c r="F126" s="2"/>
      <c r="G126" s="3"/>
    </row>
    <row r="127" spans="1:7" x14ac:dyDescent="0.25">
      <c r="A127" s="2">
        <v>6531</v>
      </c>
      <c r="B127" s="32" t="s">
        <v>139</v>
      </c>
      <c r="C127" s="2" t="s">
        <v>140</v>
      </c>
      <c r="D127" s="3" t="s">
        <v>12</v>
      </c>
      <c r="E127" s="4">
        <v>58.12</v>
      </c>
      <c r="F127" s="2">
        <v>3295</v>
      </c>
      <c r="G127" s="3" t="s">
        <v>61</v>
      </c>
    </row>
    <row r="128" spans="1:7" x14ac:dyDescent="0.25">
      <c r="A128" s="2"/>
      <c r="B128" s="32" t="s">
        <v>14</v>
      </c>
      <c r="C128" s="2" t="s">
        <v>14</v>
      </c>
      <c r="D128" s="28" t="s">
        <v>15</v>
      </c>
      <c r="E128" s="4">
        <v>58.12</v>
      </c>
      <c r="F128" s="2"/>
      <c r="G128" s="3" t="s">
        <v>14</v>
      </c>
    </row>
    <row r="129" spans="1:7" x14ac:dyDescent="0.25">
      <c r="A129" s="2">
        <v>6536</v>
      </c>
      <c r="B129" s="32" t="s">
        <v>141</v>
      </c>
      <c r="C129" s="2" t="s">
        <v>142</v>
      </c>
      <c r="D129" s="3" t="s">
        <v>143</v>
      </c>
      <c r="E129" s="4">
        <v>166.5</v>
      </c>
      <c r="F129" s="2">
        <v>3232</v>
      </c>
      <c r="G129" s="3" t="s">
        <v>50</v>
      </c>
    </row>
    <row r="130" spans="1:7" x14ac:dyDescent="0.25">
      <c r="A130" s="2"/>
      <c r="B130" s="32" t="s">
        <v>14</v>
      </c>
      <c r="C130" s="2" t="s">
        <v>14</v>
      </c>
      <c r="D130" s="28" t="s">
        <v>15</v>
      </c>
      <c r="E130" s="4">
        <v>166.5</v>
      </c>
      <c r="F130" s="2"/>
      <c r="G130" s="3" t="s">
        <v>14</v>
      </c>
    </row>
    <row r="131" spans="1:7" x14ac:dyDescent="0.25">
      <c r="A131" s="2">
        <v>654</v>
      </c>
      <c r="B131" s="32" t="s">
        <v>144</v>
      </c>
      <c r="C131" s="2">
        <v>82031999604</v>
      </c>
      <c r="D131" s="14" t="s">
        <v>12</v>
      </c>
      <c r="E131" s="4">
        <f>1614.83</f>
        <v>1614.83</v>
      </c>
      <c r="F131" s="2">
        <v>3212</v>
      </c>
      <c r="G131" s="3" t="s">
        <v>145</v>
      </c>
    </row>
    <row r="132" spans="1:7" x14ac:dyDescent="0.25">
      <c r="A132" s="2"/>
      <c r="B132" s="32"/>
      <c r="C132" s="2"/>
      <c r="D132" s="28" t="s">
        <v>15</v>
      </c>
      <c r="E132" s="4">
        <f>E131</f>
        <v>1614.83</v>
      </c>
      <c r="F132" s="2"/>
      <c r="G132" s="3"/>
    </row>
    <row r="133" spans="1:7" x14ac:dyDescent="0.25">
      <c r="A133" s="2">
        <v>6559</v>
      </c>
      <c r="B133" s="32" t="s">
        <v>146</v>
      </c>
      <c r="C133" s="2" t="s">
        <v>147</v>
      </c>
      <c r="D133" s="3" t="s">
        <v>148</v>
      </c>
      <c r="E133" s="4">
        <v>3755</v>
      </c>
      <c r="F133" s="2">
        <v>3235</v>
      </c>
      <c r="G133" s="3" t="s">
        <v>44</v>
      </c>
    </row>
    <row r="134" spans="1:7" x14ac:dyDescent="0.25">
      <c r="A134" s="2"/>
      <c r="B134" s="32" t="s">
        <v>14</v>
      </c>
      <c r="C134" s="2" t="s">
        <v>14</v>
      </c>
      <c r="D134" s="28" t="s">
        <v>15</v>
      </c>
      <c r="E134" s="4">
        <v>3755</v>
      </c>
      <c r="F134" s="2"/>
      <c r="G134" s="3" t="s">
        <v>14</v>
      </c>
    </row>
    <row r="135" spans="1:7" x14ac:dyDescent="0.25">
      <c r="A135" s="2">
        <v>6598</v>
      </c>
      <c r="B135" s="32" t="s">
        <v>149</v>
      </c>
      <c r="C135" s="2" t="s">
        <v>150</v>
      </c>
      <c r="D135" s="3" t="s">
        <v>151</v>
      </c>
      <c r="E135" s="4">
        <v>309.81</v>
      </c>
      <c r="F135" s="2">
        <v>3234</v>
      </c>
      <c r="G135" s="3" t="s">
        <v>18</v>
      </c>
    </row>
    <row r="136" spans="1:7" x14ac:dyDescent="0.25">
      <c r="A136" s="2"/>
      <c r="B136" s="32" t="s">
        <v>14</v>
      </c>
      <c r="C136" s="2" t="s">
        <v>14</v>
      </c>
      <c r="D136" s="28" t="s">
        <v>15</v>
      </c>
      <c r="E136" s="4">
        <v>309.81</v>
      </c>
      <c r="F136" s="2"/>
      <c r="G136" s="3" t="s">
        <v>14</v>
      </c>
    </row>
    <row r="137" spans="1:7" x14ac:dyDescent="0.25">
      <c r="A137" s="2">
        <v>6675</v>
      </c>
      <c r="B137" s="32" t="s">
        <v>152</v>
      </c>
      <c r="C137" s="2" t="s">
        <v>153</v>
      </c>
      <c r="D137" s="3" t="s">
        <v>154</v>
      </c>
      <c r="E137" s="4">
        <v>21.14</v>
      </c>
      <c r="F137" s="2">
        <v>3234</v>
      </c>
      <c r="G137" s="3" t="s">
        <v>18</v>
      </c>
    </row>
    <row r="138" spans="1:7" x14ac:dyDescent="0.25">
      <c r="A138" s="2"/>
      <c r="B138" s="32" t="s">
        <v>14</v>
      </c>
      <c r="C138" s="2" t="s">
        <v>14</v>
      </c>
      <c r="D138" s="28" t="s">
        <v>15</v>
      </c>
      <c r="E138" s="4">
        <v>21.14</v>
      </c>
      <c r="F138" s="2"/>
      <c r="G138" s="3" t="s">
        <v>14</v>
      </c>
    </row>
    <row r="139" spans="1:7" x14ac:dyDescent="0.25">
      <c r="A139" s="2">
        <v>6752</v>
      </c>
      <c r="B139" s="32" t="s">
        <v>155</v>
      </c>
      <c r="C139" s="2" t="s">
        <v>156</v>
      </c>
      <c r="D139" s="3" t="s">
        <v>157</v>
      </c>
      <c r="E139" s="4">
        <v>108.13</v>
      </c>
      <c r="F139" s="2">
        <v>3232</v>
      </c>
      <c r="G139" s="3" t="s">
        <v>50</v>
      </c>
    </row>
    <row r="140" spans="1:7" x14ac:dyDescent="0.25">
      <c r="A140" s="2"/>
      <c r="B140" s="32" t="s">
        <v>14</v>
      </c>
      <c r="C140" s="2" t="s">
        <v>14</v>
      </c>
      <c r="D140" s="28" t="s">
        <v>15</v>
      </c>
      <c r="E140" s="4">
        <v>108.13</v>
      </c>
      <c r="F140" s="2"/>
      <c r="G140" s="3" t="s">
        <v>14</v>
      </c>
    </row>
    <row r="141" spans="1:7" x14ac:dyDescent="0.25">
      <c r="A141" s="2">
        <v>6764</v>
      </c>
      <c r="B141" s="32" t="s">
        <v>158</v>
      </c>
      <c r="C141" s="2" t="s">
        <v>159</v>
      </c>
      <c r="D141" s="3" t="s">
        <v>160</v>
      </c>
      <c r="E141" s="4">
        <v>24</v>
      </c>
      <c r="F141" s="2">
        <v>3239</v>
      </c>
      <c r="G141" s="3" t="s">
        <v>31</v>
      </c>
    </row>
    <row r="142" spans="1:7" x14ac:dyDescent="0.25">
      <c r="A142" s="2"/>
      <c r="B142" s="32" t="s">
        <v>14</v>
      </c>
      <c r="C142" s="2" t="s">
        <v>14</v>
      </c>
      <c r="D142" s="28" t="s">
        <v>15</v>
      </c>
      <c r="E142" s="4">
        <v>24</v>
      </c>
      <c r="F142" s="2"/>
      <c r="G142" s="3" t="s">
        <v>14</v>
      </c>
    </row>
    <row r="143" spans="1:7" x14ac:dyDescent="0.25">
      <c r="A143" s="2">
        <v>687</v>
      </c>
      <c r="B143" s="32" t="s">
        <v>161</v>
      </c>
      <c r="C143" s="2">
        <v>87939104217</v>
      </c>
      <c r="D143" s="14" t="s">
        <v>12</v>
      </c>
      <c r="E143" s="4">
        <v>314.32</v>
      </c>
      <c r="F143" s="2">
        <v>3431</v>
      </c>
      <c r="G143" s="3" t="s">
        <v>162</v>
      </c>
    </row>
    <row r="144" spans="1:7" x14ac:dyDescent="0.25">
      <c r="A144" s="2"/>
      <c r="B144" s="32"/>
      <c r="C144" s="2"/>
      <c r="D144" s="28" t="s">
        <v>15</v>
      </c>
      <c r="E144" s="4">
        <f>E143</f>
        <v>314.32</v>
      </c>
      <c r="F144" s="2"/>
      <c r="G144" s="3"/>
    </row>
    <row r="145" spans="1:7" ht="30" x14ac:dyDescent="0.25">
      <c r="A145" s="2">
        <v>6873</v>
      </c>
      <c r="B145" s="32" t="s">
        <v>163</v>
      </c>
      <c r="C145" s="2" t="s">
        <v>164</v>
      </c>
      <c r="D145" s="3" t="s">
        <v>12</v>
      </c>
      <c r="E145" s="4">
        <v>1714.26</v>
      </c>
      <c r="F145" s="2">
        <v>3223</v>
      </c>
      <c r="G145" s="3" t="s">
        <v>34</v>
      </c>
    </row>
    <row r="146" spans="1:7" x14ac:dyDescent="0.25">
      <c r="A146" s="2"/>
      <c r="B146" s="32" t="s">
        <v>14</v>
      </c>
      <c r="C146" s="2" t="s">
        <v>14</v>
      </c>
      <c r="D146" s="28" t="s">
        <v>15</v>
      </c>
      <c r="E146" s="4">
        <v>1714.26</v>
      </c>
      <c r="F146" s="2"/>
      <c r="G146" s="3" t="s">
        <v>14</v>
      </c>
    </row>
    <row r="147" spans="1:7" x14ac:dyDescent="0.25">
      <c r="A147" s="2">
        <v>6875</v>
      </c>
      <c r="B147" s="32" t="s">
        <v>165</v>
      </c>
      <c r="C147" s="2" t="s">
        <v>166</v>
      </c>
      <c r="D147" s="3" t="s">
        <v>37</v>
      </c>
      <c r="E147" s="4">
        <v>463.75</v>
      </c>
      <c r="F147" s="2">
        <v>3239</v>
      </c>
      <c r="G147" s="3" t="s">
        <v>31</v>
      </c>
    </row>
    <row r="148" spans="1:7" x14ac:dyDescent="0.25">
      <c r="A148" s="2"/>
      <c r="B148" s="32" t="s">
        <v>14</v>
      </c>
      <c r="C148" s="2" t="s">
        <v>14</v>
      </c>
      <c r="D148" s="28" t="s">
        <v>15</v>
      </c>
      <c r="E148" s="4">
        <v>463.75</v>
      </c>
      <c r="F148" s="2"/>
      <c r="G148" s="3" t="s">
        <v>14</v>
      </c>
    </row>
    <row r="149" spans="1:7" x14ac:dyDescent="0.25">
      <c r="A149" s="2">
        <v>6930</v>
      </c>
      <c r="B149" s="32" t="s">
        <v>167</v>
      </c>
      <c r="C149" s="2" t="s">
        <v>168</v>
      </c>
      <c r="D149" s="3" t="s">
        <v>37</v>
      </c>
      <c r="E149" s="4">
        <v>334.2</v>
      </c>
      <c r="F149" s="2">
        <v>3232</v>
      </c>
      <c r="G149" s="3" t="s">
        <v>50</v>
      </c>
    </row>
    <row r="150" spans="1:7" x14ac:dyDescent="0.25">
      <c r="A150" s="2"/>
      <c r="B150" s="32" t="s">
        <v>14</v>
      </c>
      <c r="C150" s="2" t="s">
        <v>14</v>
      </c>
      <c r="D150" s="28" t="s">
        <v>15</v>
      </c>
      <c r="E150" s="4">
        <v>334.2</v>
      </c>
      <c r="F150" s="2"/>
      <c r="G150" s="3" t="s">
        <v>14</v>
      </c>
    </row>
    <row r="151" spans="1:7" x14ac:dyDescent="0.25">
      <c r="A151" s="2">
        <v>6968</v>
      </c>
      <c r="B151" s="32" t="s">
        <v>169</v>
      </c>
      <c r="C151" s="2" t="s">
        <v>170</v>
      </c>
      <c r="D151" s="3" t="s">
        <v>171</v>
      </c>
      <c r="E151" s="4">
        <v>187.5</v>
      </c>
      <c r="F151" s="2">
        <v>3231</v>
      </c>
      <c r="G151" s="3" t="s">
        <v>69</v>
      </c>
    </row>
    <row r="152" spans="1:7" x14ac:dyDescent="0.25">
      <c r="A152" s="2"/>
      <c r="B152" s="32" t="s">
        <v>14</v>
      </c>
      <c r="C152" s="2" t="s">
        <v>14</v>
      </c>
      <c r="D152" s="28" t="s">
        <v>15</v>
      </c>
      <c r="E152" s="4">
        <v>187.5</v>
      </c>
      <c r="F152" s="2"/>
      <c r="G152" s="3" t="s">
        <v>14</v>
      </c>
    </row>
    <row r="153" spans="1:7" x14ac:dyDescent="0.25">
      <c r="A153" s="2">
        <v>6984</v>
      </c>
      <c r="B153" s="32" t="s">
        <v>172</v>
      </c>
      <c r="C153" s="2" t="s">
        <v>173</v>
      </c>
      <c r="D153" s="3" t="s">
        <v>174</v>
      </c>
      <c r="E153" s="4">
        <v>5906.25</v>
      </c>
      <c r="F153" s="2">
        <v>3235</v>
      </c>
      <c r="G153" s="3" t="s">
        <v>44</v>
      </c>
    </row>
    <row r="154" spans="1:7" x14ac:dyDescent="0.25">
      <c r="A154" s="2"/>
      <c r="B154" s="32" t="s">
        <v>14</v>
      </c>
      <c r="C154" s="2" t="s">
        <v>14</v>
      </c>
      <c r="D154" s="28" t="s">
        <v>15</v>
      </c>
      <c r="E154" s="4">
        <v>5906.25</v>
      </c>
      <c r="F154" s="2"/>
      <c r="G154" s="3" t="s">
        <v>14</v>
      </c>
    </row>
    <row r="155" spans="1:7" x14ac:dyDescent="0.25">
      <c r="A155" s="2">
        <v>748</v>
      </c>
      <c r="B155" s="32" t="s">
        <v>175</v>
      </c>
      <c r="C155" s="2" t="s">
        <v>176</v>
      </c>
      <c r="D155" s="3" t="s">
        <v>177</v>
      </c>
      <c r="E155" s="4">
        <v>135.93</v>
      </c>
      <c r="F155" s="2">
        <v>3221</v>
      </c>
      <c r="G155" s="3" t="s">
        <v>53</v>
      </c>
    </row>
    <row r="156" spans="1:7" x14ac:dyDescent="0.25">
      <c r="A156" s="2"/>
      <c r="B156" s="32" t="s">
        <v>14</v>
      </c>
      <c r="C156" s="2" t="s">
        <v>14</v>
      </c>
      <c r="D156" s="28" t="s">
        <v>15</v>
      </c>
      <c r="E156" s="4">
        <v>135.93</v>
      </c>
      <c r="F156" s="2"/>
      <c r="G156" s="3" t="s">
        <v>14</v>
      </c>
    </row>
    <row r="157" spans="1:7" x14ac:dyDescent="0.25">
      <c r="A157" s="2">
        <v>820</v>
      </c>
      <c r="B157" s="32" t="s">
        <v>178</v>
      </c>
      <c r="C157" s="2" t="s">
        <v>179</v>
      </c>
      <c r="D157" s="3" t="s">
        <v>12</v>
      </c>
      <c r="E157" s="4">
        <v>400</v>
      </c>
      <c r="F157" s="2">
        <v>3225</v>
      </c>
      <c r="G157" s="3" t="s">
        <v>180</v>
      </c>
    </row>
    <row r="158" spans="1:7" x14ac:dyDescent="0.25">
      <c r="A158" s="2"/>
      <c r="B158" s="32" t="s">
        <v>14</v>
      </c>
      <c r="C158" s="2" t="s">
        <v>14</v>
      </c>
      <c r="D158" s="28" t="s">
        <v>15</v>
      </c>
      <c r="E158" s="4">
        <v>400</v>
      </c>
      <c r="F158" s="2"/>
      <c r="G158" s="3" t="s">
        <v>14</v>
      </c>
    </row>
    <row r="159" spans="1:7" x14ac:dyDescent="0.25">
      <c r="A159" s="2">
        <v>975</v>
      </c>
      <c r="B159" s="32" t="s">
        <v>181</v>
      </c>
      <c r="C159" s="2" t="s">
        <v>182</v>
      </c>
      <c r="D159" s="3" t="s">
        <v>12</v>
      </c>
      <c r="E159" s="4">
        <v>510</v>
      </c>
      <c r="F159" s="2">
        <v>3232</v>
      </c>
      <c r="G159" s="3" t="s">
        <v>50</v>
      </c>
    </row>
    <row r="160" spans="1:7" x14ac:dyDescent="0.25">
      <c r="A160" s="2"/>
      <c r="B160" s="32" t="s">
        <v>14</v>
      </c>
      <c r="C160" s="2" t="s">
        <v>14</v>
      </c>
      <c r="D160" s="28" t="s">
        <v>15</v>
      </c>
      <c r="E160" s="4">
        <v>510</v>
      </c>
      <c r="F160" s="2"/>
      <c r="G160" s="3" t="s">
        <v>14</v>
      </c>
    </row>
    <row r="161" spans="1:7" x14ac:dyDescent="0.25">
      <c r="A161" s="5" t="s">
        <v>217</v>
      </c>
      <c r="B161" s="33"/>
      <c r="C161" s="37"/>
      <c r="D161" s="8"/>
      <c r="E161" s="9">
        <f>E12+E14+E16+E19+E21+E23+E25+E27+E29+E31+E33+E35+E37+E39+E41+E43+E45+E47+E49+E52+E54+E56+E58+E60+E62+E64+E66+E68+E70+E72+E74+E76+E78+E80+E82+E84+E86+E88+E93+E95+E97+E99+E101+E103+E105+E107+E111+E113+E115+E118+E120+E122+E124+E126+E128+E130+E132+E134+E136+E138+E140+E142+E144+E146+E148+E150+E152+E154+E156+E158+E160</f>
        <v>713061.40999999968</v>
      </c>
      <c r="F161" s="7"/>
      <c r="G161" s="8"/>
    </row>
    <row r="162" spans="1:7" x14ac:dyDescent="0.25">
      <c r="A162" s="2"/>
      <c r="B162" s="32"/>
      <c r="C162" s="2"/>
      <c r="D162" s="3"/>
      <c r="E162" s="4"/>
      <c r="F162" s="2"/>
      <c r="G162" s="1"/>
    </row>
    <row r="163" spans="1:7" x14ac:dyDescent="0.25">
      <c r="A163" s="5" t="s">
        <v>183</v>
      </c>
      <c r="B163" s="33"/>
      <c r="C163" s="7"/>
      <c r="D163" s="8"/>
      <c r="E163" s="9"/>
      <c r="F163" s="7"/>
      <c r="G163" s="6"/>
    </row>
    <row r="164" spans="1:7" ht="165" x14ac:dyDescent="0.25">
      <c r="A164" s="10" t="s">
        <v>184</v>
      </c>
      <c r="B164" s="34" t="s">
        <v>185</v>
      </c>
      <c r="C164" s="10" t="s">
        <v>186</v>
      </c>
      <c r="D164" s="11" t="s">
        <v>187</v>
      </c>
      <c r="E164" s="12" t="s">
        <v>188</v>
      </c>
      <c r="F164" s="13">
        <v>1911</v>
      </c>
      <c r="G164" s="11" t="s">
        <v>189</v>
      </c>
    </row>
    <row r="165" spans="1:7" x14ac:dyDescent="0.25">
      <c r="A165" s="5" t="s">
        <v>190</v>
      </c>
      <c r="B165" s="33"/>
      <c r="C165" s="7"/>
      <c r="D165" s="8"/>
      <c r="E165" s="9">
        <f>282.68+150+2430+1030+364.99+1052.1+246.28+2200+67.4+140.09</f>
        <v>7963.54</v>
      </c>
      <c r="F165" s="7"/>
      <c r="G165" s="6"/>
    </row>
    <row r="166" spans="1:7" x14ac:dyDescent="0.25">
      <c r="A166" s="14"/>
      <c r="B166" s="32"/>
      <c r="C166" s="2"/>
      <c r="D166" s="3"/>
      <c r="E166" s="4"/>
      <c r="F166" s="2"/>
      <c r="G166" s="1"/>
    </row>
    <row r="167" spans="1:7" x14ac:dyDescent="0.25">
      <c r="A167" s="5" t="s">
        <v>191</v>
      </c>
      <c r="B167" s="33"/>
      <c r="C167" s="7"/>
      <c r="D167" s="8"/>
      <c r="E167" s="9"/>
      <c r="F167" s="7"/>
      <c r="G167" s="6"/>
    </row>
    <row r="168" spans="1:7" x14ac:dyDescent="0.25">
      <c r="A168" s="14"/>
      <c r="B168" s="15" t="s">
        <v>192</v>
      </c>
      <c r="C168" s="2"/>
      <c r="D168" s="3"/>
      <c r="E168" s="16">
        <v>1898.57</v>
      </c>
      <c r="F168" s="2">
        <v>3237</v>
      </c>
      <c r="G168" s="44" t="s">
        <v>193</v>
      </c>
    </row>
    <row r="169" spans="1:7" x14ac:dyDescent="0.25">
      <c r="A169" s="14"/>
      <c r="B169" s="15" t="s">
        <v>194</v>
      </c>
      <c r="C169" s="2"/>
      <c r="D169" s="3"/>
      <c r="E169" s="16">
        <v>1537.66</v>
      </c>
      <c r="F169" s="2">
        <v>3237</v>
      </c>
      <c r="G169" s="45"/>
    </row>
    <row r="170" spans="1:7" x14ac:dyDescent="0.25">
      <c r="A170" s="14"/>
      <c r="B170" s="15" t="s">
        <v>195</v>
      </c>
      <c r="C170" s="2"/>
      <c r="D170" s="3"/>
      <c r="E170" s="16">
        <v>1892.73</v>
      </c>
      <c r="F170" s="2">
        <v>3237</v>
      </c>
      <c r="G170" s="45"/>
    </row>
    <row r="171" spans="1:7" x14ac:dyDescent="0.25">
      <c r="A171" s="14"/>
      <c r="B171" s="15" t="s">
        <v>196</v>
      </c>
      <c r="C171" s="2"/>
      <c r="D171" s="3"/>
      <c r="E171" s="16">
        <v>572.21</v>
      </c>
      <c r="F171" s="2">
        <v>3237</v>
      </c>
      <c r="G171" s="45"/>
    </row>
    <row r="172" spans="1:7" x14ac:dyDescent="0.25">
      <c r="A172" s="14"/>
      <c r="B172" s="15" t="s">
        <v>197</v>
      </c>
      <c r="C172" s="2"/>
      <c r="D172" s="3"/>
      <c r="E172" s="16">
        <v>961.52</v>
      </c>
      <c r="F172" s="2">
        <v>3237</v>
      </c>
      <c r="G172" s="45"/>
    </row>
    <row r="173" spans="1:7" x14ac:dyDescent="0.25">
      <c r="A173" s="14"/>
      <c r="B173" s="15" t="s">
        <v>198</v>
      </c>
      <c r="C173" s="2"/>
      <c r="D173" s="3"/>
      <c r="E173" s="4">
        <v>1495.49</v>
      </c>
      <c r="F173" s="2">
        <v>3237</v>
      </c>
      <c r="G173" s="45"/>
    </row>
    <row r="174" spans="1:7" x14ac:dyDescent="0.25">
      <c r="A174" s="14"/>
      <c r="B174" s="15" t="s">
        <v>199</v>
      </c>
      <c r="C174" s="2"/>
      <c r="D174" s="3"/>
      <c r="E174" s="16">
        <v>103.75</v>
      </c>
      <c r="F174" s="2">
        <v>3237</v>
      </c>
      <c r="G174" s="45"/>
    </row>
    <row r="175" spans="1:7" x14ac:dyDescent="0.25">
      <c r="A175" s="14"/>
      <c r="B175" s="15" t="s">
        <v>200</v>
      </c>
      <c r="C175" s="2"/>
      <c r="D175" s="3"/>
      <c r="E175" s="16">
        <v>207.5</v>
      </c>
      <c r="F175" s="2">
        <v>3237</v>
      </c>
      <c r="G175" s="45"/>
    </row>
    <row r="176" spans="1:7" x14ac:dyDescent="0.25">
      <c r="A176" s="14"/>
      <c r="B176" s="15" t="s">
        <v>201</v>
      </c>
      <c r="C176" s="2"/>
      <c r="D176" s="3"/>
      <c r="E176" s="16">
        <v>103.75</v>
      </c>
      <c r="F176" s="2">
        <v>3237</v>
      </c>
      <c r="G176" s="45"/>
    </row>
    <row r="177" spans="1:7" x14ac:dyDescent="0.25">
      <c r="A177" s="14"/>
      <c r="B177" s="15" t="s">
        <v>202</v>
      </c>
      <c r="C177" s="2"/>
      <c r="D177" s="3"/>
      <c r="E177" s="16">
        <v>96.66</v>
      </c>
      <c r="F177" s="2">
        <v>3237</v>
      </c>
      <c r="G177" s="45"/>
    </row>
    <row r="178" spans="1:7" x14ac:dyDescent="0.25">
      <c r="A178" s="14"/>
      <c r="B178" s="15" t="s">
        <v>203</v>
      </c>
      <c r="C178" s="2"/>
      <c r="D178" s="3"/>
      <c r="E178" s="16">
        <v>99.08</v>
      </c>
      <c r="F178" s="2">
        <v>3237</v>
      </c>
      <c r="G178" s="45"/>
    </row>
    <row r="179" spans="1:7" x14ac:dyDescent="0.25">
      <c r="A179" s="14"/>
      <c r="B179" s="15" t="s">
        <v>204</v>
      </c>
      <c r="C179" s="2"/>
      <c r="D179" s="3"/>
      <c r="E179" s="29">
        <v>103.75</v>
      </c>
      <c r="F179" s="2">
        <v>3237</v>
      </c>
      <c r="G179" s="46"/>
    </row>
    <row r="180" spans="1:7" x14ac:dyDescent="0.25">
      <c r="A180" s="5" t="s">
        <v>205</v>
      </c>
      <c r="B180" s="33"/>
      <c r="C180" s="7"/>
      <c r="D180" s="8"/>
      <c r="E180" s="9">
        <f>SUM(E168:E179)</f>
        <v>9072.67</v>
      </c>
      <c r="F180" s="7"/>
      <c r="G180" s="6"/>
    </row>
    <row r="181" spans="1:7" x14ac:dyDescent="0.25">
      <c r="A181" s="2"/>
      <c r="B181" s="32"/>
      <c r="C181" s="2"/>
      <c r="D181" s="3"/>
      <c r="E181" s="4"/>
      <c r="F181" s="2"/>
      <c r="G181" s="1"/>
    </row>
    <row r="182" spans="1:7" x14ac:dyDescent="0.25">
      <c r="A182" s="5" t="s">
        <v>206</v>
      </c>
      <c r="B182" s="33"/>
      <c r="C182" s="7"/>
      <c r="D182" s="8"/>
      <c r="E182" s="9"/>
      <c r="F182" s="7"/>
      <c r="G182" s="6"/>
    </row>
    <row r="183" spans="1:7" x14ac:dyDescent="0.25">
      <c r="A183" s="14"/>
      <c r="B183" s="32"/>
      <c r="C183" s="2"/>
      <c r="D183" s="3"/>
      <c r="E183" s="17">
        <f>5937.04+3537+338.26</f>
        <v>9812.3000000000011</v>
      </c>
      <c r="F183" s="2">
        <v>3211</v>
      </c>
      <c r="G183" s="1" t="s">
        <v>207</v>
      </c>
    </row>
    <row r="184" spans="1:7" x14ac:dyDescent="0.25">
      <c r="A184" s="2"/>
      <c r="B184" s="32"/>
      <c r="C184" s="2"/>
      <c r="D184" s="18"/>
      <c r="E184" s="4">
        <f>5175-3537</f>
        <v>1638</v>
      </c>
      <c r="F184" s="2">
        <v>3211</v>
      </c>
      <c r="G184" s="1" t="s">
        <v>208</v>
      </c>
    </row>
    <row r="185" spans="1:7" x14ac:dyDescent="0.25">
      <c r="A185" s="2"/>
      <c r="B185" s="32"/>
      <c r="C185" s="2"/>
      <c r="D185" s="19"/>
      <c r="E185" s="4">
        <f>459316.26+3762.69-3719.2+65128.16+127341.87-13547.23</f>
        <v>638282.55000000005</v>
      </c>
      <c r="F185" s="2">
        <v>3111</v>
      </c>
      <c r="G185" s="1" t="s">
        <v>209</v>
      </c>
    </row>
    <row r="186" spans="1:7" x14ac:dyDescent="0.25">
      <c r="A186" s="2"/>
      <c r="B186" s="32"/>
      <c r="C186" s="2"/>
      <c r="D186" s="19"/>
      <c r="E186" s="4">
        <v>3154.86</v>
      </c>
      <c r="F186" s="2">
        <v>3131</v>
      </c>
      <c r="G186" s="1" t="s">
        <v>210</v>
      </c>
    </row>
    <row r="187" spans="1:7" x14ac:dyDescent="0.25">
      <c r="A187" s="2"/>
      <c r="B187" s="32"/>
      <c r="C187" s="2"/>
      <c r="D187" s="19"/>
      <c r="E187" s="4">
        <v>101856.01</v>
      </c>
      <c r="F187" s="2">
        <v>3132</v>
      </c>
      <c r="G187" s="1" t="s">
        <v>211</v>
      </c>
    </row>
    <row r="188" spans="1:7" x14ac:dyDescent="0.25">
      <c r="A188" s="2"/>
      <c r="B188" s="32"/>
      <c r="C188" s="2"/>
      <c r="D188" s="19"/>
      <c r="E188" s="4">
        <v>13547.23</v>
      </c>
      <c r="F188" s="2">
        <v>3212</v>
      </c>
      <c r="G188" s="1" t="s">
        <v>212</v>
      </c>
    </row>
    <row r="189" spans="1:7" x14ac:dyDescent="0.25">
      <c r="A189" s="2"/>
      <c r="B189" s="32"/>
      <c r="C189" s="2"/>
      <c r="D189" s="19"/>
      <c r="E189" s="4">
        <v>3719.2</v>
      </c>
      <c r="F189" s="2">
        <v>12911</v>
      </c>
      <c r="G189" s="1" t="s">
        <v>213</v>
      </c>
    </row>
    <row r="190" spans="1:7" x14ac:dyDescent="0.25">
      <c r="A190" s="2"/>
      <c r="B190" s="32"/>
      <c r="C190" s="2"/>
      <c r="D190" s="4"/>
      <c r="E190" s="4">
        <v>2734.29</v>
      </c>
      <c r="F190" s="2">
        <v>3121</v>
      </c>
      <c r="G190" s="1" t="s">
        <v>214</v>
      </c>
    </row>
    <row r="191" spans="1:7" x14ac:dyDescent="0.25">
      <c r="A191" s="5" t="s">
        <v>215</v>
      </c>
      <c r="B191" s="33"/>
      <c r="C191" s="7"/>
      <c r="D191" s="8"/>
      <c r="E191" s="9">
        <f>E185+E186+E187+E188+E189+E190+E184+E183</f>
        <v>774744.44000000006</v>
      </c>
      <c r="F191" s="7"/>
      <c r="G191" s="6"/>
    </row>
    <row r="192" spans="1:7" s="27" customFormat="1" x14ac:dyDescent="0.25">
      <c r="A192" s="38" t="s">
        <v>216</v>
      </c>
      <c r="B192" s="39"/>
      <c r="C192" s="40"/>
      <c r="D192" s="41"/>
      <c r="E192" s="42">
        <f>E161+E191+E165+E180</f>
        <v>1504842.0599999996</v>
      </c>
      <c r="F192" s="26"/>
      <c r="G192" s="42"/>
    </row>
  </sheetData>
  <sheetProtection algorithmName="SHA-512" hashValue="V6VMCrXOidSueW0lJ+G7nX2yNuFszyjpiRfEj1NSigxYXjAlgVkjcP+oBc4kNhQmSz4ZLzfLniAuiSsm9aJmvA==" saltValue="cTy1HjfO/nxURsn/vPmV6w==" spinCount="100000" sheet="1" objects="1" scenarios="1"/>
  <mergeCells count="2">
    <mergeCell ref="A7:G7"/>
    <mergeCell ref="G168:G179"/>
  </mergeCells>
  <pageMargins left="0.70866141732283472" right="0.70866141732283472" top="0.74803149606299213" bottom="0.74803149606299213" header="0.31496062992125984" footer="0.31496062992125984"/>
  <pageSetup paperSize="9" scale="75" fitToHeight="7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VELJAČA 2025.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Monika Jurišić</dc:creator>
  <cp:lastModifiedBy>Ivana Ljubičić</cp:lastModifiedBy>
  <cp:lastPrinted>2025-03-20T13:19:53Z</cp:lastPrinted>
  <dcterms:created xsi:type="dcterms:W3CDTF">2025-03-20T13:14:55Z</dcterms:created>
  <dcterms:modified xsi:type="dcterms:W3CDTF">2025-03-20T13:36:32Z</dcterms:modified>
</cp:coreProperties>
</file>